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V:\ACHATS MARCHES\1-Marchés\1- Alimentaires\25-25BU017-Fruits et légumes frais-16-17-79\DCE travail\"/>
    </mc:Choice>
  </mc:AlternateContent>
  <xr:revisionPtr revIDLastSave="0" documentId="13_ncr:1_{5F4C034B-D876-4CA5-971D-C388138B207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PU 1G 4G 5G-dpt 16" sheetId="9" r:id="rId1"/>
    <sheet name="BPU 1G 4G 5G-dpt 17-79" sheetId="10" r:id="rId2"/>
  </sheets>
  <definedNames>
    <definedName name="_xlnm._FilterDatabase" localSheetId="0" hidden="1">'BPU 1G 4G 5G-dpt 16'!$A$5:$U$77</definedName>
    <definedName name="_xlnm._FilterDatabase" localSheetId="1" hidden="1">'BPU 1G 4G 5G-dpt 17-79'!$A$5:$U$77</definedName>
    <definedName name="_xlnm.Print_Titles" localSheetId="0">'BPU 1G 4G 5G-dpt 16'!$2:$2</definedName>
    <definedName name="_xlnm.Print_Titles" localSheetId="1">'BPU 1G 4G 5G-dpt 17-79'!$2:$2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U82" i="10" l="1"/>
  <c r="U83" i="10"/>
  <c r="U84" i="10"/>
  <c r="U85" i="10"/>
  <c r="U86" i="10"/>
  <c r="U87" i="10"/>
  <c r="U88" i="10"/>
  <c r="U89" i="10"/>
  <c r="U90" i="10"/>
  <c r="U91" i="10"/>
  <c r="U92" i="10"/>
  <c r="U93" i="10"/>
  <c r="U94" i="10"/>
  <c r="U95" i="10"/>
  <c r="U96" i="10"/>
  <c r="U97" i="10"/>
  <c r="U98" i="10"/>
  <c r="U99" i="10"/>
  <c r="U100" i="10"/>
  <c r="U101" i="10"/>
  <c r="U102" i="10"/>
  <c r="U103" i="10"/>
  <c r="U104" i="10"/>
  <c r="U81" i="10"/>
  <c r="U72" i="10"/>
  <c r="U73" i="10"/>
  <c r="U74" i="10"/>
  <c r="U75" i="10"/>
  <c r="U76" i="10"/>
  <c r="U77" i="10"/>
  <c r="U71" i="10"/>
  <c r="U68" i="10"/>
  <c r="U65" i="10"/>
  <c r="U64" i="10"/>
  <c r="U60" i="10"/>
  <c r="U61" i="10"/>
  <c r="U62" i="10"/>
  <c r="U59" i="10"/>
  <c r="U56" i="10"/>
  <c r="U57" i="10"/>
  <c r="U55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106" i="9"/>
  <c r="U82" i="9"/>
  <c r="U83" i="9"/>
  <c r="U84" i="9"/>
  <c r="U85" i="9"/>
  <c r="U86" i="9"/>
  <c r="U87" i="9"/>
  <c r="U88" i="9"/>
  <c r="U89" i="9"/>
  <c r="U90" i="9"/>
  <c r="U91" i="9"/>
  <c r="U92" i="9"/>
  <c r="U93" i="9"/>
  <c r="U94" i="9"/>
  <c r="U95" i="9"/>
  <c r="U96" i="9"/>
  <c r="U97" i="9"/>
  <c r="U98" i="9"/>
  <c r="U99" i="9"/>
  <c r="U100" i="9"/>
  <c r="U101" i="9"/>
  <c r="U102" i="9"/>
  <c r="U103" i="9"/>
  <c r="U104" i="9"/>
  <c r="U81" i="9"/>
  <c r="U72" i="9"/>
  <c r="U73" i="9"/>
  <c r="U74" i="9"/>
  <c r="U75" i="9"/>
  <c r="U76" i="9"/>
  <c r="U77" i="9"/>
  <c r="U71" i="9"/>
  <c r="U68" i="9"/>
  <c r="U65" i="9"/>
  <c r="U64" i="9"/>
  <c r="U60" i="9"/>
  <c r="U61" i="9"/>
  <c r="U62" i="9"/>
  <c r="U59" i="9"/>
  <c r="U56" i="9"/>
  <c r="U57" i="9"/>
  <c r="U55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47" i="9"/>
  <c r="U48" i="9"/>
  <c r="U49" i="9"/>
  <c r="U50" i="9"/>
  <c r="U51" i="9"/>
  <c r="U52" i="9"/>
  <c r="U53" i="9"/>
  <c r="U7" i="9"/>
  <c r="U6" i="9"/>
  <c r="R104" i="10"/>
  <c r="R103" i="10"/>
  <c r="R102" i="10"/>
  <c r="S102" i="10" s="1"/>
  <c r="R101" i="10"/>
  <c r="R100" i="10"/>
  <c r="R99" i="10"/>
  <c r="R98" i="10"/>
  <c r="S98" i="10" s="1"/>
  <c r="R97" i="10"/>
  <c r="S97" i="10" s="1"/>
  <c r="R96" i="10"/>
  <c r="R95" i="10"/>
  <c r="R94" i="10"/>
  <c r="S94" i="10" s="1"/>
  <c r="R93" i="10"/>
  <c r="S93" i="10" s="1"/>
  <c r="R92" i="10"/>
  <c r="R91" i="10"/>
  <c r="R90" i="10"/>
  <c r="S90" i="10" s="1"/>
  <c r="R89" i="10"/>
  <c r="S89" i="10" s="1"/>
  <c r="R88" i="10"/>
  <c r="R87" i="10"/>
  <c r="R86" i="10"/>
  <c r="S86" i="10" s="1"/>
  <c r="R85" i="10"/>
  <c r="R84" i="10"/>
  <c r="R83" i="10"/>
  <c r="R82" i="10"/>
  <c r="S82" i="10" s="1"/>
  <c r="R81" i="10"/>
  <c r="R80" i="10"/>
  <c r="R79" i="10"/>
  <c r="R78" i="10"/>
  <c r="S78" i="10" s="1"/>
  <c r="R77" i="10"/>
  <c r="P77" i="10"/>
  <c r="R76" i="10"/>
  <c r="P76" i="10"/>
  <c r="S75" i="10"/>
  <c r="R75" i="10"/>
  <c r="P75" i="10"/>
  <c r="R74" i="10"/>
  <c r="P74" i="10"/>
  <c r="R73" i="10"/>
  <c r="P73" i="10"/>
  <c r="S72" i="10"/>
  <c r="R72" i="10"/>
  <c r="P72" i="10"/>
  <c r="R71" i="10"/>
  <c r="S71" i="10" s="1"/>
  <c r="P71" i="10"/>
  <c r="R70" i="10"/>
  <c r="R69" i="10"/>
  <c r="S69" i="10" s="1"/>
  <c r="P69" i="10"/>
  <c r="R68" i="10"/>
  <c r="P68" i="10"/>
  <c r="R67" i="10"/>
  <c r="S67" i="10" s="1"/>
  <c r="R66" i="10"/>
  <c r="R65" i="10"/>
  <c r="S65" i="10" s="1"/>
  <c r="P65" i="10"/>
  <c r="R64" i="10"/>
  <c r="P64" i="10"/>
  <c r="R63" i="10"/>
  <c r="S62" i="10"/>
  <c r="R62" i="10"/>
  <c r="P62" i="10"/>
  <c r="R61" i="10"/>
  <c r="S61" i="10" s="1"/>
  <c r="P61" i="10"/>
  <c r="R60" i="10"/>
  <c r="S60" i="10" s="1"/>
  <c r="P60" i="10"/>
  <c r="S59" i="10"/>
  <c r="R59" i="10"/>
  <c r="P59" i="10"/>
  <c r="R58" i="10"/>
  <c r="S57" i="10"/>
  <c r="R57" i="10"/>
  <c r="P57" i="10"/>
  <c r="R56" i="10"/>
  <c r="S56" i="10" s="1"/>
  <c r="P56" i="10"/>
  <c r="R55" i="10"/>
  <c r="P55" i="10"/>
  <c r="S54" i="10"/>
  <c r="R54" i="10"/>
  <c r="R53" i="10"/>
  <c r="P53" i="10"/>
  <c r="R52" i="10"/>
  <c r="P52" i="10"/>
  <c r="R51" i="10"/>
  <c r="P51" i="10"/>
  <c r="R50" i="10"/>
  <c r="P50" i="10"/>
  <c r="R49" i="10"/>
  <c r="P49" i="10"/>
  <c r="R48" i="10"/>
  <c r="P48" i="10"/>
  <c r="R47" i="10"/>
  <c r="P47" i="10"/>
  <c r="R46" i="10"/>
  <c r="P46" i="10"/>
  <c r="R45" i="10"/>
  <c r="P45" i="10"/>
  <c r="R44" i="10"/>
  <c r="P44" i="10"/>
  <c r="R43" i="10"/>
  <c r="P43" i="10"/>
  <c r="R42" i="10"/>
  <c r="S42" i="10" s="1"/>
  <c r="P42" i="10"/>
  <c r="R41" i="10"/>
  <c r="P41" i="10"/>
  <c r="R40" i="10"/>
  <c r="P40" i="10"/>
  <c r="R39" i="10"/>
  <c r="P39" i="10"/>
  <c r="R38" i="10"/>
  <c r="P38" i="10"/>
  <c r="R37" i="10"/>
  <c r="P37" i="10"/>
  <c r="R36" i="10"/>
  <c r="P36" i="10"/>
  <c r="R35" i="10"/>
  <c r="P35" i="10"/>
  <c r="R34" i="10"/>
  <c r="P34" i="10"/>
  <c r="R33" i="10"/>
  <c r="P33" i="10"/>
  <c r="R32" i="10"/>
  <c r="P32" i="10"/>
  <c r="R31" i="10"/>
  <c r="P31" i="10"/>
  <c r="R30" i="10"/>
  <c r="P30" i="10"/>
  <c r="R29" i="10"/>
  <c r="P29" i="10"/>
  <c r="R28" i="10"/>
  <c r="P28" i="10"/>
  <c r="R27" i="10"/>
  <c r="P27" i="10"/>
  <c r="R26" i="10"/>
  <c r="P26" i="10"/>
  <c r="R25" i="10"/>
  <c r="P25" i="10"/>
  <c r="R24" i="10"/>
  <c r="P24" i="10"/>
  <c r="R23" i="10"/>
  <c r="P23" i="10"/>
  <c r="R22" i="10"/>
  <c r="P22" i="10"/>
  <c r="R21" i="10"/>
  <c r="P21" i="10"/>
  <c r="R20" i="10"/>
  <c r="P20" i="10"/>
  <c r="R19" i="10"/>
  <c r="P19" i="10"/>
  <c r="R18" i="10"/>
  <c r="S18" i="10" s="1"/>
  <c r="P18" i="10"/>
  <c r="R17" i="10"/>
  <c r="P17" i="10"/>
  <c r="R16" i="10"/>
  <c r="P16" i="10"/>
  <c r="R15" i="10"/>
  <c r="S15" i="10" s="1"/>
  <c r="P15" i="10"/>
  <c r="R14" i="10"/>
  <c r="P14" i="10"/>
  <c r="R13" i="10"/>
  <c r="P13" i="10"/>
  <c r="R12" i="10"/>
  <c r="P12" i="10"/>
  <c r="R11" i="10"/>
  <c r="P11" i="10"/>
  <c r="R10" i="10"/>
  <c r="P10" i="10"/>
  <c r="R9" i="10"/>
  <c r="P9" i="10"/>
  <c r="R8" i="10"/>
  <c r="P8" i="10"/>
  <c r="R7" i="10"/>
  <c r="U7" i="10" s="1"/>
  <c r="U106" i="10" s="1"/>
  <c r="P7" i="10"/>
  <c r="R6" i="10"/>
  <c r="S6" i="10" s="1"/>
  <c r="P6" i="10"/>
  <c r="P72" i="9"/>
  <c r="R72" i="9"/>
  <c r="S72" i="9" s="1"/>
  <c r="S9" i="10" l="1"/>
  <c r="S21" i="10"/>
  <c r="S27" i="10"/>
  <c r="S39" i="10"/>
  <c r="S48" i="10"/>
  <c r="S64" i="10"/>
  <c r="S58" i="10"/>
  <c r="S74" i="10"/>
  <c r="S77" i="10"/>
  <c r="S81" i="10"/>
  <c r="S85" i="10"/>
  <c r="S101" i="10"/>
  <c r="S55" i="10"/>
  <c r="S68" i="10"/>
  <c r="S7" i="10"/>
  <c r="S10" i="10"/>
  <c r="S13" i="10"/>
  <c r="S16" i="10"/>
  <c r="S19" i="10"/>
  <c r="S22" i="10"/>
  <c r="S25" i="10"/>
  <c r="S28" i="10"/>
  <c r="S31" i="10"/>
  <c r="S34" i="10"/>
  <c r="S37" i="10"/>
  <c r="S40" i="10"/>
  <c r="S43" i="10"/>
  <c r="S46" i="10"/>
  <c r="S49" i="10"/>
  <c r="S52" i="10"/>
  <c r="S33" i="10"/>
  <c r="S8" i="10"/>
  <c r="S11" i="10"/>
  <c r="S14" i="10"/>
  <c r="S17" i="10"/>
  <c r="S20" i="10"/>
  <c r="S23" i="10"/>
  <c r="S26" i="10"/>
  <c r="S29" i="10"/>
  <c r="S32" i="10"/>
  <c r="S35" i="10"/>
  <c r="S38" i="10"/>
  <c r="S41" i="10"/>
  <c r="S44" i="10"/>
  <c r="S47" i="10"/>
  <c r="S50" i="10"/>
  <c r="S53" i="10"/>
  <c r="S66" i="10"/>
  <c r="S79" i="10"/>
  <c r="S83" i="10"/>
  <c r="S87" i="10"/>
  <c r="S91" i="10"/>
  <c r="S95" i="10"/>
  <c r="S99" i="10"/>
  <c r="S103" i="10"/>
  <c r="S12" i="10"/>
  <c r="S24" i="10"/>
  <c r="S36" i="10"/>
  <c r="S45" i="10"/>
  <c r="S51" i="10"/>
  <c r="U6" i="10"/>
  <c r="S63" i="10"/>
  <c r="S30" i="10"/>
  <c r="S70" i="10"/>
  <c r="S73" i="10"/>
  <c r="S76" i="10"/>
  <c r="S80" i="10"/>
  <c r="S84" i="10"/>
  <c r="S88" i="10"/>
  <c r="S92" i="10"/>
  <c r="S96" i="10"/>
  <c r="S100" i="10"/>
  <c r="S104" i="10"/>
  <c r="R49" i="9"/>
  <c r="S49" i="9" s="1"/>
  <c r="P49" i="9"/>
  <c r="P19" i="9"/>
  <c r="P75" i="9"/>
  <c r="R75" i="9"/>
  <c r="S75" i="9" s="1"/>
  <c r="P76" i="9"/>
  <c r="R76" i="9"/>
  <c r="S76" i="9"/>
  <c r="P73" i="9"/>
  <c r="R73" i="9"/>
  <c r="P74" i="9"/>
  <c r="R74" i="9"/>
  <c r="S74" i="9" s="1"/>
  <c r="P65" i="9"/>
  <c r="R65" i="9"/>
  <c r="S65" i="9" s="1"/>
  <c r="P52" i="9"/>
  <c r="R52" i="9"/>
  <c r="S52" i="9" s="1"/>
  <c r="P30" i="9"/>
  <c r="R30" i="9"/>
  <c r="S30" i="9" s="1"/>
  <c r="R19" i="9"/>
  <c r="S19" i="9" s="1"/>
  <c r="S73" i="9" l="1"/>
  <c r="R79" i="9" l="1"/>
  <c r="R80" i="9"/>
  <c r="R78" i="9"/>
  <c r="S78" i="9" s="1"/>
  <c r="R70" i="9"/>
  <c r="R67" i="9"/>
  <c r="R66" i="9"/>
  <c r="R63" i="9"/>
  <c r="R58" i="9"/>
  <c r="R54" i="9"/>
  <c r="S54" i="9" l="1"/>
  <c r="S79" i="9"/>
  <c r="S80" i="9"/>
  <c r="S70" i="9"/>
  <c r="S67" i="9"/>
  <c r="S66" i="9"/>
  <c r="S63" i="9"/>
  <c r="S58" i="9"/>
  <c r="R7" i="9" l="1"/>
  <c r="R8" i="9"/>
  <c r="R9" i="9"/>
  <c r="R10" i="9"/>
  <c r="R11" i="9"/>
  <c r="S11" i="9"/>
  <c r="R12" i="9"/>
  <c r="R13" i="9"/>
  <c r="R14" i="9"/>
  <c r="S14" i="9"/>
  <c r="R15" i="9"/>
  <c r="R16" i="9"/>
  <c r="R17" i="9"/>
  <c r="R18" i="9"/>
  <c r="R20" i="9"/>
  <c r="R21" i="9"/>
  <c r="S21" i="9"/>
  <c r="R22" i="9"/>
  <c r="R23" i="9"/>
  <c r="R24" i="9"/>
  <c r="S24" i="9"/>
  <c r="R25" i="9"/>
  <c r="R26" i="9"/>
  <c r="R27" i="9"/>
  <c r="R28" i="9"/>
  <c r="R29" i="9"/>
  <c r="R31" i="9"/>
  <c r="R32" i="9"/>
  <c r="R33" i="9"/>
  <c r="S33" i="9" s="1"/>
  <c r="R34" i="9"/>
  <c r="R35" i="9"/>
  <c r="S35" i="9"/>
  <c r="R36" i="9"/>
  <c r="S36" i="9" s="1"/>
  <c r="R37" i="9"/>
  <c r="R38" i="9"/>
  <c r="R39" i="9"/>
  <c r="R40" i="9"/>
  <c r="R41" i="9"/>
  <c r="R42" i="9"/>
  <c r="R43" i="9"/>
  <c r="S43" i="9"/>
  <c r="R44" i="9"/>
  <c r="S44" i="9"/>
  <c r="R45" i="9"/>
  <c r="R46" i="9"/>
  <c r="R47" i="9"/>
  <c r="R48" i="9"/>
  <c r="R50" i="9"/>
  <c r="R51" i="9"/>
  <c r="R53" i="9"/>
  <c r="R55" i="9"/>
  <c r="R56" i="9"/>
  <c r="R57" i="9"/>
  <c r="R59" i="9"/>
  <c r="R60" i="9"/>
  <c r="S60" i="9"/>
  <c r="R61" i="9"/>
  <c r="R62" i="9"/>
  <c r="R64" i="9"/>
  <c r="S64" i="9" s="1"/>
  <c r="R68" i="9"/>
  <c r="R69" i="9"/>
  <c r="R71" i="9"/>
  <c r="S71" i="9" s="1"/>
  <c r="R77" i="9"/>
  <c r="R81" i="9"/>
  <c r="R82" i="9"/>
  <c r="S82" i="9" s="1"/>
  <c r="R83" i="9"/>
  <c r="R84" i="9"/>
  <c r="S84" i="9"/>
  <c r="R85" i="9"/>
  <c r="S85" i="9" s="1"/>
  <c r="R86" i="9"/>
  <c r="R87" i="9"/>
  <c r="R88" i="9"/>
  <c r="R89" i="9"/>
  <c r="R90" i="9"/>
  <c r="R91" i="9"/>
  <c r="S91" i="9"/>
  <c r="R92" i="9"/>
  <c r="R93" i="9"/>
  <c r="R94" i="9"/>
  <c r="R95" i="9"/>
  <c r="R96" i="9"/>
  <c r="R97" i="9"/>
  <c r="R98" i="9"/>
  <c r="R99" i="9"/>
  <c r="R100" i="9"/>
  <c r="R101" i="9"/>
  <c r="R102" i="9"/>
  <c r="R103" i="9"/>
  <c r="R104" i="9"/>
  <c r="R6" i="9"/>
  <c r="S50" i="9" l="1"/>
  <c r="S87" i="9"/>
  <c r="S94" i="9"/>
  <c r="S29" i="9"/>
  <c r="S103" i="9"/>
  <c r="S59" i="9"/>
  <c r="S90" i="9"/>
  <c r="S99" i="9"/>
  <c r="S56" i="9"/>
  <c r="S96" i="9"/>
  <c r="S88" i="9"/>
  <c r="S46" i="9"/>
  <c r="S41" i="9"/>
  <c r="S18" i="9"/>
  <c r="S17" i="9"/>
  <c r="S9" i="9"/>
  <c r="S97" i="9"/>
  <c r="S81" i="9"/>
  <c r="S15" i="9"/>
  <c r="S38" i="9"/>
  <c r="S20" i="9"/>
  <c r="S102" i="9"/>
  <c r="S55" i="9"/>
  <c r="S32" i="9"/>
  <c r="S100" i="9"/>
  <c r="S93" i="9"/>
  <c r="S23" i="9"/>
  <c r="S8" i="9"/>
  <c r="S69" i="9"/>
  <c r="S28" i="9"/>
  <c r="S47" i="9"/>
  <c r="S40" i="9"/>
  <c r="S12" i="9"/>
  <c r="S62" i="9"/>
  <c r="S26" i="9"/>
  <c r="S6" i="9"/>
  <c r="S104" i="9"/>
  <c r="S101" i="9"/>
  <c r="S98" i="9"/>
  <c r="S95" i="9"/>
  <c r="S92" i="9"/>
  <c r="S89" i="9"/>
  <c r="S86" i="9"/>
  <c r="S83" i="9"/>
  <c r="S77" i="9"/>
  <c r="S68" i="9"/>
  <c r="S61" i="9"/>
  <c r="S57" i="9"/>
  <c r="S53" i="9"/>
  <c r="S51" i="9"/>
  <c r="S48" i="9"/>
  <c r="S45" i="9"/>
  <c r="S42" i="9"/>
  <c r="S39" i="9"/>
  <c r="S37" i="9"/>
  <c r="S34" i="9"/>
  <c r="S31" i="9"/>
  <c r="S27" i="9"/>
  <c r="S25" i="9"/>
  <c r="S22" i="9"/>
  <c r="S16" i="9"/>
  <c r="S13" i="9"/>
  <c r="S10" i="9"/>
  <c r="S7" i="9"/>
  <c r="P7" i="9"/>
  <c r="P8" i="9"/>
  <c r="P9" i="9"/>
  <c r="P10" i="9"/>
  <c r="P11" i="9"/>
  <c r="P12" i="9"/>
  <c r="P13" i="9"/>
  <c r="P14" i="9"/>
  <c r="P15" i="9"/>
  <c r="P16" i="9"/>
  <c r="P17" i="9"/>
  <c r="P18" i="9"/>
  <c r="P20" i="9"/>
  <c r="P21" i="9"/>
  <c r="P22" i="9"/>
  <c r="P23" i="9"/>
  <c r="P24" i="9"/>
  <c r="P25" i="9"/>
  <c r="P26" i="9"/>
  <c r="P27" i="9"/>
  <c r="P28" i="9"/>
  <c r="P29" i="9"/>
  <c r="P31" i="9"/>
  <c r="P32" i="9"/>
  <c r="P33" i="9"/>
  <c r="P34" i="9"/>
  <c r="P35" i="9"/>
  <c r="P36" i="9"/>
  <c r="P37" i="9"/>
  <c r="P38" i="9"/>
  <c r="P39" i="9"/>
  <c r="P40" i="9"/>
  <c r="P41" i="9"/>
  <c r="P42" i="9"/>
  <c r="P43" i="9"/>
  <c r="P44" i="9"/>
  <c r="P45" i="9"/>
  <c r="P46" i="9"/>
  <c r="P47" i="9"/>
  <c r="P48" i="9"/>
  <c r="P50" i="9"/>
  <c r="P51" i="9"/>
  <c r="P53" i="9"/>
  <c r="P55" i="9"/>
  <c r="P56" i="9"/>
  <c r="P57" i="9"/>
  <c r="P59" i="9"/>
  <c r="P60" i="9"/>
  <c r="P61" i="9"/>
  <c r="P62" i="9"/>
  <c r="P64" i="9"/>
  <c r="P68" i="9"/>
  <c r="P69" i="9"/>
  <c r="P71" i="9"/>
  <c r="P77" i="9"/>
  <c r="P6" i="9"/>
</calcChain>
</file>

<file path=xl/sharedStrings.xml><?xml version="1.0" encoding="utf-8"?>
<sst xmlns="http://schemas.openxmlformats.org/spreadsheetml/2006/main" count="1261" uniqueCount="289">
  <si>
    <t>Unité</t>
  </si>
  <si>
    <t>kg</t>
  </si>
  <si>
    <t>botte</t>
  </si>
  <si>
    <t>Cat I</t>
  </si>
  <si>
    <t>Botte 30 gr.</t>
  </si>
  <si>
    <t>Hass, colis de 20</t>
  </si>
  <si>
    <t>pièce</t>
  </si>
  <si>
    <t>DOM, extra</t>
  </si>
  <si>
    <t>Cat. I, sac 10 kg</t>
  </si>
  <si>
    <t>Cat. I</t>
  </si>
  <si>
    <t>Vert, cat. I</t>
  </si>
  <si>
    <t>De Paris, pied coupé, cat. I, plateau</t>
  </si>
  <si>
    <t>Blanc, cat. I</t>
  </si>
  <si>
    <t>Rouge, cat. I</t>
  </si>
  <si>
    <t>Vert, cat. I, colis de 6</t>
  </si>
  <si>
    <t>Cat. I, 4 (58-67 mm)</t>
  </si>
  <si>
    <t>Bateau conteneur</t>
  </si>
  <si>
    <t>Cat. I, 3</t>
  </si>
  <si>
    <t>Cat. I, 500-600 g, colis de 12</t>
  </si>
  <si>
    <t>Verte, cat. I, 14-21 cm</t>
  </si>
  <si>
    <t>Cat. I, colis 5 kg</t>
  </si>
  <si>
    <t>Hayward, cat. I, 105-115 g (27 fruits)</t>
  </si>
  <si>
    <t>Violet, rond</t>
  </si>
  <si>
    <t>Jaune, cat. I, 60-80 mm</t>
  </si>
  <si>
    <t>Naveline, cat. I, 3 (81-92 mm)</t>
  </si>
  <si>
    <t>Sans pépin, colis de 2</t>
  </si>
  <si>
    <t>Frisé</t>
  </si>
  <si>
    <t>Conférence, cat. I, 70-75 mm, plateau 1 rg</t>
  </si>
  <si>
    <t>Rouge, carré, cat. I, gros</t>
  </si>
  <si>
    <t>Vert, carré, cat. I, gros</t>
  </si>
  <si>
    <t>Pomelos</t>
  </si>
  <si>
    <t>Rouge, colis de 45</t>
  </si>
  <si>
    <t>Grenaille</t>
  </si>
  <si>
    <t>Div. variétés de conserv., lavée, cat. I, 40-70 mm, sac 10 kg</t>
  </si>
  <si>
    <t>France, botte</t>
  </si>
  <si>
    <t>la botte</t>
  </si>
  <si>
    <t>Bouquet garni 30 gr.</t>
  </si>
  <si>
    <t>Ronde, 57-67 mm, cat. I</t>
  </si>
  <si>
    <t>Barq. 250 gr.</t>
  </si>
  <si>
    <t xml:space="preserve">Ananas </t>
  </si>
  <si>
    <t xml:space="preserve">Aneth </t>
  </si>
  <si>
    <t>Aubergine</t>
  </si>
  <si>
    <t>Avocat</t>
  </si>
  <si>
    <t>Banane</t>
  </si>
  <si>
    <t>Basilic</t>
  </si>
  <si>
    <t>Carotte</t>
  </si>
  <si>
    <t>Carotte jaune</t>
  </si>
  <si>
    <t>Céleri-branche</t>
  </si>
  <si>
    <t>Céleri-rave</t>
  </si>
  <si>
    <t>Cerfeuil</t>
  </si>
  <si>
    <t>Champignon de Paris</t>
  </si>
  <si>
    <t>Chou blanc</t>
  </si>
  <si>
    <t>Chou rouge</t>
  </si>
  <si>
    <t>Chou vert</t>
  </si>
  <si>
    <t>Ciboulette</t>
  </si>
  <si>
    <t>Citron</t>
  </si>
  <si>
    <t>Citronnelle</t>
  </si>
  <si>
    <t xml:space="preserve">Clémentine </t>
  </si>
  <si>
    <t>Concombre</t>
  </si>
  <si>
    <t xml:space="preserve">Coriandre </t>
  </si>
  <si>
    <t>Courgette</t>
  </si>
  <si>
    <t xml:space="preserve">Échalote </t>
  </si>
  <si>
    <t>Endive</t>
  </si>
  <si>
    <t xml:space="preserve">Estragon </t>
  </si>
  <si>
    <t xml:space="preserve">Fenouil </t>
  </si>
  <si>
    <t>Gingembre</t>
  </si>
  <si>
    <t>Tomate cerise</t>
  </si>
  <si>
    <t xml:space="preserve">Tomate </t>
  </si>
  <si>
    <t xml:space="preserve">Thym et laurier </t>
  </si>
  <si>
    <t xml:space="preserve">Sauge </t>
  </si>
  <si>
    <t xml:space="preserve">Salade Batavia </t>
  </si>
  <si>
    <t xml:space="preserve">Romarin </t>
  </si>
  <si>
    <t xml:space="preserve">Radis </t>
  </si>
  <si>
    <t xml:space="preserve">Kiwi </t>
  </si>
  <si>
    <t>Menthe</t>
  </si>
  <si>
    <t xml:space="preserve">Navet </t>
  </si>
  <si>
    <t xml:space="preserve">Oignon jaune </t>
  </si>
  <si>
    <t xml:space="preserve">Oignon rouge </t>
  </si>
  <si>
    <t xml:space="preserve">Orange Naveline </t>
  </si>
  <si>
    <t xml:space="preserve">Pastèque </t>
  </si>
  <si>
    <t xml:space="preserve">Patate douce </t>
  </si>
  <si>
    <t xml:space="preserve">Persil Frisé </t>
  </si>
  <si>
    <t xml:space="preserve">Poire Conférence </t>
  </si>
  <si>
    <t>Poireau</t>
  </si>
  <si>
    <t xml:space="preserve">Poivron jaune </t>
  </si>
  <si>
    <t xml:space="preserve">Poivron rouge </t>
  </si>
  <si>
    <t>Poivron vert</t>
  </si>
  <si>
    <t xml:space="preserve">Pomme de terre </t>
  </si>
  <si>
    <t>Pom. terre Grenaille</t>
  </si>
  <si>
    <t>Nb</t>
  </si>
  <si>
    <t>1G-aro</t>
  </si>
  <si>
    <t>Référence produit du candidat</t>
  </si>
  <si>
    <t>1G-leg</t>
  </si>
  <si>
    <t>1G-fr</t>
  </si>
  <si>
    <t>Origine</t>
  </si>
  <si>
    <t>PDT lamelle BL</t>
  </si>
  <si>
    <t>PDT vapeur BL</t>
  </si>
  <si>
    <t>Potiron coupé</t>
  </si>
  <si>
    <t>Carotte éboutée</t>
  </si>
  <si>
    <t>Carotte râpée</t>
  </si>
  <si>
    <t>Ail pelé</t>
  </si>
  <si>
    <t>Ail pulpe</t>
  </si>
  <si>
    <t>Radis rondelle</t>
  </si>
  <si>
    <t>Roquette jeune pousse</t>
  </si>
  <si>
    <t>Mâche 250 g</t>
  </si>
  <si>
    <t>Mesclun jeune pousse</t>
  </si>
  <si>
    <t>Epinard pousse</t>
  </si>
  <si>
    <t>Carotte râpée BIO</t>
  </si>
  <si>
    <t>Concombre rondelle</t>
  </si>
  <si>
    <t>Céleri rave râpé</t>
  </si>
  <si>
    <t>Chou bl émincé</t>
  </si>
  <si>
    <t>Céleri rave quartier</t>
  </si>
  <si>
    <t>PDT cube past</t>
  </si>
  <si>
    <t>PDT lamelle past</t>
  </si>
  <si>
    <t>Betterave cube</t>
  </si>
  <si>
    <t>PDT quartier past</t>
  </si>
  <si>
    <t>Blonde, Batavia, cat. I</t>
  </si>
  <si>
    <t>Désignation produit</t>
  </si>
  <si>
    <t xml:space="preserve">Tomate confite </t>
  </si>
  <si>
    <t>4G-l</t>
  </si>
  <si>
    <t>5G-l</t>
  </si>
  <si>
    <t>Poivron rouge cube</t>
  </si>
  <si>
    <t>Carotte BIO</t>
  </si>
  <si>
    <t>Courgette BIO</t>
  </si>
  <si>
    <t>Pomme de terre BIO</t>
  </si>
  <si>
    <t>Panais</t>
  </si>
  <si>
    <t>Citron vert (Lime)</t>
  </si>
  <si>
    <t>Oignon rouge émincé</t>
  </si>
  <si>
    <t>Gamme/Type</t>
  </si>
  <si>
    <t>Libellé RNM MIN Rungis associé</t>
  </si>
  <si>
    <t xml:space="preserve">Prix unitaire de règlement HT </t>
  </si>
  <si>
    <t>Indice d'éloignement</t>
  </si>
  <si>
    <t>Catégorie/Calibre attendu</t>
  </si>
  <si>
    <t>Détail producteur</t>
  </si>
  <si>
    <t>Unité de conditionnement</t>
  </si>
  <si>
    <t>Unité de commande et facturation</t>
  </si>
  <si>
    <t>Tarif moyen RNM semaine de référence en €</t>
  </si>
  <si>
    <t>0</t>
  </si>
  <si>
    <t>EXEMPLE</t>
  </si>
  <si>
    <t>Framboise</t>
  </si>
  <si>
    <t>CAT EXTRA</t>
  </si>
  <si>
    <t>France</t>
  </si>
  <si>
    <t>Coopérative,,,</t>
  </si>
  <si>
    <t>cagette 20 barquettes</t>
  </si>
  <si>
    <t>Mensuelle</t>
  </si>
  <si>
    <r>
      <t>Fréquence révision</t>
    </r>
    <r>
      <rPr>
        <i/>
        <sz val="12"/>
        <color theme="1"/>
        <rFont val="Arial"/>
        <family val="2"/>
      </rPr>
      <t>(1)</t>
    </r>
  </si>
  <si>
    <t>Taux de TVA</t>
  </si>
  <si>
    <t>Qtés indicatives annuelles</t>
  </si>
  <si>
    <t xml:space="preserve">Label EGALIM proposé </t>
  </si>
  <si>
    <t>Annuelle</t>
  </si>
  <si>
    <r>
      <t>Marché n°25BU017 - FRUITS ET LEGUMES - 1</t>
    </r>
    <r>
      <rPr>
        <b/>
        <vertAlign val="superscript"/>
        <sz val="15"/>
        <color theme="1"/>
        <rFont val="Arial"/>
        <family val="2"/>
      </rPr>
      <t>è</t>
    </r>
    <r>
      <rPr>
        <b/>
        <sz val="15"/>
        <color theme="1"/>
        <rFont val="Arial"/>
        <family val="2"/>
      </rPr>
      <t>/4</t>
    </r>
    <r>
      <rPr>
        <b/>
        <vertAlign val="superscript"/>
        <sz val="15"/>
        <color theme="1"/>
        <rFont val="Arial"/>
        <family val="2"/>
      </rPr>
      <t>è</t>
    </r>
    <r>
      <rPr>
        <b/>
        <sz val="15"/>
        <color theme="1"/>
        <rFont val="Arial"/>
        <family val="2"/>
      </rPr>
      <t>/5</t>
    </r>
    <r>
      <rPr>
        <b/>
        <vertAlign val="superscript"/>
        <sz val="15"/>
        <color theme="1"/>
        <rFont val="Arial"/>
        <family val="2"/>
      </rPr>
      <t>è</t>
    </r>
    <r>
      <rPr>
        <b/>
        <sz val="15"/>
        <color theme="1"/>
        <rFont val="Arial"/>
        <family val="2"/>
      </rPr>
      <t xml:space="preserve"> gammes</t>
    </r>
  </si>
  <si>
    <t>Label exigé</t>
  </si>
  <si>
    <t>BIO</t>
  </si>
  <si>
    <t>FRAMBOISE France biologique barq.125g -Semaine n°…</t>
  </si>
  <si>
    <t>Prix HT</t>
  </si>
  <si>
    <t>Prix TTC</t>
  </si>
  <si>
    <t>Montant annuel HT estimatif</t>
  </si>
  <si>
    <t>INSEE 010767616</t>
  </si>
  <si>
    <t>Abricot</t>
  </si>
  <si>
    <t>Cat. I, 45-50 mm</t>
  </si>
  <si>
    <t>Cerise</t>
  </si>
  <si>
    <t>Bigarreau, Burlat, cat. I</t>
  </si>
  <si>
    <t>Fraise</t>
  </si>
  <si>
    <t>Cat. I, barq. 250 g</t>
  </si>
  <si>
    <t>Melon</t>
  </si>
  <si>
    <t>Jaune, Charentais, cat. I, 800-950 g</t>
  </si>
  <si>
    <t>Nectarine</t>
  </si>
  <si>
    <t>Chair blanche ou jaune, cat. I, B</t>
  </si>
  <si>
    <t>Pêche</t>
  </si>
  <si>
    <t>Potiron</t>
  </si>
  <si>
    <t>Muscade</t>
  </si>
  <si>
    <t>Prune</t>
  </si>
  <si>
    <t>Cat. I, 40-45 mm</t>
  </si>
  <si>
    <t>Raisin blanc</t>
  </si>
  <si>
    <t>Raison noir</t>
  </si>
  <si>
    <t>Noir / rouge cat. I</t>
  </si>
  <si>
    <t>Cat. I, 500-600 g, colis de 13</t>
  </si>
  <si>
    <t>Sweet, cat. I, B (1100-1500 g), bateau conteneur</t>
  </si>
  <si>
    <t>RUP</t>
  </si>
  <si>
    <t>Pomme Golden</t>
  </si>
  <si>
    <t>Pomme Golden BIO</t>
  </si>
  <si>
    <t>Pomme Granny</t>
  </si>
  <si>
    <t>Pomme bicolore</t>
  </si>
  <si>
    <r>
      <rPr>
        <sz val="12"/>
        <color theme="1"/>
        <rFont val="Arial"/>
        <family val="2"/>
      </rPr>
      <t xml:space="preserve">Le soumissionnaire complète les colonnes dont la case du titre est en jaune, sans aucune omission de ligne et sans y apporter aucune modification. A défaut, son offre sera déclarée irrecevable. 
</t>
    </r>
    <r>
      <rPr>
        <b/>
        <sz val="12"/>
        <color theme="1"/>
        <rFont val="Arial"/>
        <family val="2"/>
      </rPr>
      <t>Les prix unitaires indiqués par les candidats sont donnés selon l'unité indiquée, ils sont contractuels pour permettre une comparaison équitable entre les candidats</t>
    </r>
    <r>
      <rPr>
        <sz val="12"/>
        <color theme="1"/>
        <rFont val="Arial"/>
        <family val="2"/>
      </rPr>
      <t xml:space="preserve">.
</t>
    </r>
    <r>
      <rPr>
        <sz val="11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(1)La fréquence de révision correspond à la fréquence indiquée sur le calendrier des révisions (annexe 2 du CCP). Pour la 1ère gamme, la fréquence est mensuelle et pour les gammes 4/5, la fréquence est annuelle.</t>
    </r>
  </si>
  <si>
    <t>Poire William</t>
  </si>
  <si>
    <t>BPU/DQE (Bordereau des prix unitaires/Devis quantitatif estimatif)
Lot 1 - CHARENTE</t>
  </si>
  <si>
    <t>BPU/DQE (Bordereau des prix unitaires/Devis quantitatif estimatif)
Lot 2 - CHARENTE-MARITIME-DEUX-SEVRES</t>
  </si>
  <si>
    <t>115-150</t>
  </si>
  <si>
    <t>150-200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</si>
  <si>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</si>
  <si>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</si>
  <si>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</si>
  <si>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</si>
  <si>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</si>
  <si>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</si>
  <si>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</si>
  <si>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</si>
  <si>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</si>
  <si>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</si>
  <si>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</si>
  <si>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</si>
  <si>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</si>
  <si>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</si>
  <si>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</si>
  <si>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</si>
  <si>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</si>
  <si>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</si>
  <si>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</si>
  <si>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</si>
  <si>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</si>
  <si>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</si>
  <si>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</si>
  <si>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</si>
  <si>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</si>
  <si>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</si>
  <si>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</si>
  <si>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</si>
  <si>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</si>
  <si>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</si>
  <si>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</si>
  <si>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</si>
  <si>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</si>
  <si>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</si>
  <si>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</si>
  <si>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</si>
  <si>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</si>
  <si>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</si>
  <si>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</si>
  <si>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</si>
  <si>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</si>
  <si>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</si>
  <si>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</si>
  <si>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</si>
  <si>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</si>
  <si>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</si>
  <si>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</si>
  <si>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</si>
  <si>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</si>
  <si>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</si>
  <si>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</si>
  <si>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</si>
  <si>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</si>
  <si>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</si>
  <si>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</si>
  <si>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</si>
  <si>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</si>
  <si>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</si>
  <si>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</si>
  <si>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</si>
  <si>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</si>
  <si>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</si>
  <si>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</si>
  <si>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</si>
  <si>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</si>
  <si>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</si>
  <si>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</si>
  <si>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</si>
  <si>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</si>
  <si>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</si>
  <si>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</si>
  <si>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</si>
  <si>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</si>
  <si>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</si>
  <si>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</si>
  <si>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</si>
  <si>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</si>
  <si>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</si>
  <si>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</si>
  <si>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</si>
  <si>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</si>
  <si>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</si>
  <si>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</si>
  <si>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</si>
  <si>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</si>
  <si>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</si>
  <si>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</si>
  <si>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</si>
  <si>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</si>
  <si>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</si>
  <si>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</si>
  <si>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</si>
  <si>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</si>
  <si>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</si>
  <si>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</si>
  <si>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</si>
  <si>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</si>
  <si>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</si>
  <si>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Egalim</t>
  </si>
  <si>
    <t>TOTAL ANNUEL HT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</si>
</sst>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5"/>
      <color theme="1"/>
      <name val="Arial"/>
      <family val="2"/>
    </font>
    <font>
      <b/>
      <vertAlign val="superscript"/>
      <sz val="15"/>
      <color theme="1"/>
      <name val="Arial"/>
      <family val="2"/>
    </font>
    <font>
      <b/>
      <u/>
      <sz val="15"/>
      <color theme="1"/>
      <name val="Arial"/>
      <family val="2"/>
    </font>
    <font>
      <i/>
      <sz val="12"/>
      <color theme="1"/>
      <name val="Arial"/>
      <family val="2"/>
    </font>
    <font>
      <b/>
      <sz val="12"/>
      <color rgb="FF33CC33"/>
      <name val="Arial"/>
      <family val="2"/>
    </font>
    <font>
      <b/>
      <sz val="13"/>
      <name val="Arial"/>
      <family val="2"/>
    </font>
    <font>
      <b/>
      <sz val="13"/>
      <color rgb="FF33CC33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9"/>
      <color theme="10"/>
      <name val="Calibri"/>
      <family val="2"/>
      <scheme val="minor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0" borderId="0"/>
    <xf numFmtId="0" fontId="21" fillId="0" borderId="0" applyNumberFormat="0" applyFill="0" applyBorder="0" applyAlignment="0" applyProtection="0"/>
  </cellStyleXfs>
  <cellXfs count="116">
    <xf numFmtId="0" fontId="0" fillId="0" borderId="0" xfId="0"/>
    <xf numFmtId="0" fontId="13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left" vertical="center" wrapText="1"/>
    </xf>
    <xf numFmtId="0" fontId="5" fillId="4" borderId="5" xfId="1" applyNumberFormat="1" applyFont="1" applyFill="1" applyBorder="1" applyAlignment="1" applyProtection="1">
      <alignment horizontal="left" vertical="center" wrapText="1"/>
    </xf>
    <xf numFmtId="0" fontId="5" fillId="0" borderId="9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8" fillId="4" borderId="5" xfId="0" applyNumberFormat="1" applyFont="1" applyFill="1" applyBorder="1" applyAlignment="1">
      <alignment horizontal="left" vertical="center" wrapText="1"/>
    </xf>
    <xf numFmtId="49" fontId="19" fillId="4" borderId="5" xfId="0" applyNumberFormat="1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7" fontId="9" fillId="5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17" fontId="5" fillId="2" borderId="4" xfId="0" applyNumberFormat="1" applyFont="1" applyFill="1" applyBorder="1" applyAlignment="1">
      <alignment horizontal="center" vertical="center" wrapText="1"/>
    </xf>
    <xf numFmtId="2" fontId="13" fillId="4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164" fontId="7" fillId="7" borderId="5" xfId="0" applyNumberFormat="1" applyFont="1" applyFill="1" applyBorder="1" applyAlignment="1">
      <alignment horizontal="center" vertical="center" wrapText="1"/>
    </xf>
    <xf numFmtId="2" fontId="13" fillId="7" borderId="5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4" borderId="5" xfId="0" applyNumberFormat="1" applyFont="1" applyFill="1" applyBorder="1" applyAlignment="1">
      <alignment horizontal="center" vertical="center" wrapText="1"/>
    </xf>
    <xf numFmtId="0" fontId="22" fillId="2" borderId="5" xfId="2" applyFont="1" applyFill="1" applyBorder="1" applyAlignment="1">
      <alignment horizontal="center" vertical="center"/>
    </xf>
    <xf numFmtId="10" fontId="7" fillId="2" borderId="5" xfId="0" applyNumberFormat="1" applyFont="1" applyFill="1" applyBorder="1" applyAlignment="1">
      <alignment horizontal="center" vertical="center" wrapText="1"/>
    </xf>
    <xf numFmtId="10" fontId="7" fillId="4" borderId="5" xfId="0" applyNumberFormat="1" applyFont="1" applyFill="1" applyBorder="1" applyAlignment="1">
      <alignment horizontal="center" vertical="center" wrapText="1"/>
    </xf>
    <xf numFmtId="164" fontId="5" fillId="4" borderId="5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7" borderId="5" xfId="0" applyNumberFormat="1" applyFont="1" applyFill="1" applyBorder="1" applyAlignment="1">
      <alignment horizontal="center" vertical="center" wrapText="1"/>
    </xf>
    <xf numFmtId="164" fontId="1" fillId="9" borderId="5" xfId="0" applyNumberFormat="1" applyFont="1" applyFill="1" applyBorder="1" applyAlignment="1">
      <alignment horizontal="center" vertical="center" wrapText="1"/>
    </xf>
    <xf numFmtId="2" fontId="13" fillId="9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49" fontId="2" fillId="8" borderId="5" xfId="0" applyNumberFormat="1" applyFont="1" applyFill="1" applyBorder="1" applyAlignment="1">
      <alignment horizontal="center" vertical="center" wrapText="1"/>
    </xf>
    <xf numFmtId="49" fontId="18" fillId="8" borderId="5" xfId="0" applyNumberFormat="1" applyFont="1" applyFill="1" applyBorder="1" applyAlignment="1">
      <alignment horizontal="left" vertical="center" wrapText="1"/>
    </xf>
    <xf numFmtId="49" fontId="10" fillId="8" borderId="5" xfId="0" applyNumberFormat="1" applyFont="1" applyFill="1" applyBorder="1" applyAlignment="1">
      <alignment horizontal="left" vertical="center" wrapText="1"/>
    </xf>
    <xf numFmtId="0" fontId="10" fillId="8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164" fontId="7" fillId="8" borderId="5" xfId="0" applyNumberFormat="1" applyFont="1" applyFill="1" applyBorder="1" applyAlignment="1">
      <alignment horizontal="center" vertical="center" wrapText="1"/>
    </xf>
    <xf numFmtId="10" fontId="7" fillId="8" borderId="5" xfId="0" applyNumberFormat="1" applyFont="1" applyFill="1" applyBorder="1" applyAlignment="1">
      <alignment horizontal="center" vertical="center" wrapText="1"/>
    </xf>
    <xf numFmtId="49" fontId="10" fillId="8" borderId="11" xfId="0" applyNumberFormat="1" applyFont="1" applyFill="1" applyBorder="1" applyAlignment="1">
      <alignment horizontal="center" vertical="center" wrapText="1"/>
    </xf>
    <xf numFmtId="49" fontId="2" fillId="8" borderId="5" xfId="0" applyNumberFormat="1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164" fontId="1" fillId="9" borderId="9" xfId="0" applyNumberFormat="1" applyFont="1" applyFill="1" applyBorder="1" applyAlignment="1">
      <alignment horizontal="center" vertical="center" wrapText="1"/>
    </xf>
    <xf numFmtId="2" fontId="13" fillId="9" borderId="9" xfId="0" applyNumberFormat="1" applyFont="1" applyFill="1" applyBorder="1" applyAlignment="1">
      <alignment horizontal="center" vertical="center" wrapText="1"/>
    </xf>
    <xf numFmtId="10" fontId="7" fillId="4" borderId="9" xfId="0" applyNumberFormat="1" applyFont="1" applyFill="1" applyBorder="1" applyAlignment="1">
      <alignment horizontal="center" vertical="center" wrapText="1"/>
    </xf>
    <xf numFmtId="164" fontId="5" fillId="4" borderId="9" xfId="0" applyNumberFormat="1" applyFont="1" applyFill="1" applyBorder="1" applyAlignment="1">
      <alignment horizontal="center" vertical="center" wrapText="1"/>
    </xf>
    <xf numFmtId="49" fontId="10" fillId="4" borderId="1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5" fillId="7" borderId="13" xfId="0" applyNumberFormat="1" applyFont="1" applyFill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7" fontId="9" fillId="3" borderId="3" xfId="0" applyNumberFormat="1" applyFont="1" applyFill="1" applyBorder="1" applyAlignment="1">
      <alignment horizontal="center" vertical="center" wrapText="1"/>
    </xf>
    <xf numFmtId="17" fontId="9" fillId="3" borderId="6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164" fontId="5" fillId="4" borderId="2" xfId="0" applyNumberFormat="1" applyFont="1" applyFill="1" applyBorder="1" applyAlignment="1">
      <alignment horizontal="center" vertical="center" wrapText="1"/>
    </xf>
    <xf numFmtId="1" fontId="5" fillId="8" borderId="1" xfId="0" applyNumberFormat="1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164" fontId="5" fillId="4" borderId="10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49" fontId="2" fillId="10" borderId="5" xfId="0" applyNumberFormat="1" applyFont="1" applyFill="1" applyBorder="1" applyAlignment="1">
      <alignment horizontal="center" vertical="center" wrapText="1"/>
    </xf>
    <xf numFmtId="49" fontId="18" fillId="10" borderId="5" xfId="0" applyNumberFormat="1" applyFont="1" applyFill="1" applyBorder="1" applyAlignment="1">
      <alignment horizontal="left" vertical="center" wrapText="1"/>
    </xf>
    <xf numFmtId="49" fontId="2" fillId="10" borderId="5" xfId="0" applyNumberFormat="1" applyFont="1" applyFill="1" applyBorder="1" applyAlignment="1">
      <alignment horizontal="left" vertical="center" wrapText="1"/>
    </xf>
    <xf numFmtId="49" fontId="10" fillId="10" borderId="5" xfId="0" applyNumberFormat="1" applyFont="1" applyFill="1" applyBorder="1" applyAlignment="1">
      <alignment horizontal="center" vertical="center" wrapText="1"/>
    </xf>
    <xf numFmtId="49" fontId="10" fillId="10" borderId="5" xfId="0" applyNumberFormat="1" applyFont="1" applyFill="1" applyBorder="1" applyAlignment="1">
      <alignment horizontal="left" vertical="center" wrapText="1"/>
    </xf>
    <xf numFmtId="0" fontId="10" fillId="10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164" fontId="7" fillId="10" borderId="5" xfId="0" applyNumberFormat="1" applyFont="1" applyFill="1" applyBorder="1" applyAlignment="1">
      <alignment horizontal="center" vertical="center" wrapText="1"/>
    </xf>
    <xf numFmtId="10" fontId="7" fillId="10" borderId="5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24" fillId="0" borderId="15" xfId="0" applyFont="1" applyBorder="1" applyAlignment="1">
      <alignment horizontal="center" vertical="center" wrapText="1"/>
    </xf>
    <xf numFmtId="164" fontId="23" fillId="0" borderId="15" xfId="0" applyNumberFormat="1" applyFont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</cellXfs>
  <cellStyles count="3">
    <cellStyle name="Lien hypertexte" xfId="2" builtinId="8"/>
    <cellStyle name="NiveauLigne_4" xfId="1" builtinId="1" iLevel="3"/>
    <cellStyle name="Normal" xfId="0" builtinId="0"/>
  </cellStyles>
  <dxfs count="0"/>
  <tableStyles count="0" defaultTableStyle="TableStyleMedium2" defaultPivotStyle="PivotStyleLight16"/>
  <colors>
    <mruColors>
      <color rgb="FF33CC33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crous-poitiers.fr/wp-content/uploads/2016/10/logo-crous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intranet.crous-poitiers.fr/wp-content/uploads/2016/10/logo-crous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0</xdr:row>
      <xdr:rowOff>63500</xdr:rowOff>
    </xdr:from>
    <xdr:to>
      <xdr:col>2</xdr:col>
      <xdr:colOff>244929</xdr:colOff>
      <xdr:row>1</xdr:row>
      <xdr:rowOff>660400</xdr:rowOff>
    </xdr:to>
    <xdr:pic>
      <xdr:nvPicPr>
        <xdr:cNvPr id="2" name="Image 2" descr="http://intranet.crous-poitiers.fr/wp-content/uploads/2016/10/logo-crous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6" y="63500"/>
          <a:ext cx="1024617" cy="9915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295276</xdr:colOff>
      <xdr:row>0</xdr:row>
      <xdr:rowOff>63500</xdr:rowOff>
    </xdr:from>
    <xdr:to>
      <xdr:col>2</xdr:col>
      <xdr:colOff>244929</xdr:colOff>
      <xdr:row>1</xdr:row>
      <xdr:rowOff>660400</xdr:rowOff>
    </xdr:to>
    <xdr:pic>
      <xdr:nvPicPr>
        <xdr:cNvPr id="2" name="Image 2" descr="http://intranet.crous-poitiers.fr/wp-content/uploads/2016/10/logo-crous.jpg">
          <a:extLst>
            <a:ext uri="{FF2B5EF4-FFF2-40B4-BE49-F238E27FC236}">
              <a16:creationId xmlns:a16="http://schemas.microsoft.com/office/drawing/2014/main" id="{F69AAE55-2C87-4E78-B952-318DD9511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6" y="63500"/>
          <a:ext cx="1025978" cy="987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nm.franceagrimer.fr/prix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rnm.franceagrimer.fr/pri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6"/>
  <sheetViews>
    <sheetView tabSelected="1" zoomScale="70" zoomScaleNormal="70" workbookViewId="0">
      <selection activeCell="P116" sqref="P116"/>
    </sheetView>
  </sheetViews>
  <sheetFormatPr baseColWidth="10" defaultRowHeight="12.75" x14ac:dyDescent="0.25"/>
  <cols>
    <col min="1" max="1" width="4.85546875" style="3" customWidth="1"/>
    <col min="2" max="2" width="11.28515625" style="15" customWidth="1"/>
    <col min="3" max="3" width="32.140625" style="4" customWidth="1"/>
    <col min="4" max="4" width="22.7109375" style="4" customWidth="1"/>
    <col min="5" max="5" width="12" style="3" customWidth="1"/>
    <col min="6" max="6" width="18.28515625" style="22" customWidth="1"/>
    <col min="7" max="7" width="17.85546875" style="22" customWidth="1"/>
    <col min="8" max="8" width="16.7109375" style="22" customWidth="1"/>
    <col min="9" max="9" width="18.28515625" style="22" customWidth="1"/>
    <col min="10" max="10" width="15.5703125" style="22" customWidth="1"/>
    <col min="11" max="11" width="15.5703125" style="3" customWidth="1"/>
    <col min="12" max="12" width="13.7109375" style="3" customWidth="1"/>
    <col min="13" max="13" width="42.28515625" style="3" customWidth="1"/>
    <col min="14" max="15" width="19.85546875" style="3" customWidth="1"/>
    <col min="16" max="16" width="19.85546875" style="5" customWidth="1"/>
    <col min="17" max="17" width="13.140625" style="3" customWidth="1"/>
    <col min="18" max="19" width="14.7109375" style="3" customWidth="1"/>
    <col min="20" max="20" width="13.85546875" style="5" customWidth="1"/>
    <col min="21" max="21" width="15.85546875" style="5" customWidth="1"/>
    <col min="22" max="16384" width="11.42578125" style="3"/>
  </cols>
  <sheetData>
    <row r="1" spans="1:21" ht="30.75" customHeight="1" x14ac:dyDescent="0.25">
      <c r="A1" s="1" t="s">
        <v>150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54.75" customHeight="1" x14ac:dyDescent="0.25">
      <c r="A2" s="109" t="s">
        <v>185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1" ht="60" customHeight="1" x14ac:dyDescent="0.25">
      <c r="A3" s="111" t="s">
        <v>183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</row>
    <row r="4" spans="1:21" s="6" customFormat="1" ht="24.75" customHeight="1" thickBot="1" x14ac:dyDescent="0.3">
      <c r="A4" s="112"/>
      <c r="B4" s="112"/>
      <c r="C4" s="112"/>
      <c r="D4" s="112"/>
      <c r="E4" s="52"/>
      <c r="F4" s="25"/>
      <c r="G4" s="25"/>
      <c r="H4" s="25"/>
      <c r="I4" s="25"/>
      <c r="J4" s="25"/>
      <c r="K4" s="110"/>
      <c r="L4" s="110"/>
      <c r="M4" s="110"/>
      <c r="N4" s="110"/>
      <c r="O4" s="110"/>
      <c r="P4" s="110"/>
      <c r="Q4" s="110"/>
      <c r="R4" s="110"/>
      <c r="S4" s="110"/>
      <c r="T4" s="97"/>
      <c r="U4" s="97"/>
    </row>
    <row r="5" spans="1:21" s="2" customFormat="1" ht="73.5" customHeight="1" x14ac:dyDescent="0.25">
      <c r="A5" s="26" t="s">
        <v>89</v>
      </c>
      <c r="B5" s="27" t="s">
        <v>128</v>
      </c>
      <c r="C5" s="28" t="s">
        <v>117</v>
      </c>
      <c r="D5" s="28" t="s">
        <v>132</v>
      </c>
      <c r="E5" s="28" t="s">
        <v>151</v>
      </c>
      <c r="F5" s="29" t="s">
        <v>91</v>
      </c>
      <c r="G5" s="29" t="s">
        <v>148</v>
      </c>
      <c r="H5" s="29" t="s">
        <v>94</v>
      </c>
      <c r="I5" s="29" t="s">
        <v>133</v>
      </c>
      <c r="J5" s="29" t="s">
        <v>134</v>
      </c>
      <c r="K5" s="28" t="s">
        <v>135</v>
      </c>
      <c r="L5" s="28" t="s">
        <v>145</v>
      </c>
      <c r="M5" s="30" t="s">
        <v>129</v>
      </c>
      <c r="N5" s="30" t="s">
        <v>136</v>
      </c>
      <c r="O5" s="29" t="s">
        <v>130</v>
      </c>
      <c r="P5" s="35" t="s">
        <v>131</v>
      </c>
      <c r="Q5" s="28" t="s">
        <v>146</v>
      </c>
      <c r="R5" s="28" t="s">
        <v>154</v>
      </c>
      <c r="S5" s="81" t="s">
        <v>155</v>
      </c>
      <c r="T5" s="86" t="s">
        <v>147</v>
      </c>
      <c r="U5" s="87" t="s">
        <v>156</v>
      </c>
    </row>
    <row r="6" spans="1:21" s="6" customFormat="1" ht="25.5" customHeight="1" x14ac:dyDescent="0.25">
      <c r="A6" s="44" t="s">
        <v>137</v>
      </c>
      <c r="B6" s="45" t="s">
        <v>138</v>
      </c>
      <c r="C6" s="46" t="s">
        <v>139</v>
      </c>
      <c r="D6" s="63" t="s">
        <v>140</v>
      </c>
      <c r="E6" s="53" t="s">
        <v>152</v>
      </c>
      <c r="F6" s="47" t="s">
        <v>139</v>
      </c>
      <c r="G6" s="53" t="s">
        <v>152</v>
      </c>
      <c r="H6" s="47" t="s">
        <v>141</v>
      </c>
      <c r="I6" s="47" t="s">
        <v>142</v>
      </c>
      <c r="J6" s="47" t="s">
        <v>143</v>
      </c>
      <c r="K6" s="48" t="s">
        <v>1</v>
      </c>
      <c r="L6" s="49" t="s">
        <v>144</v>
      </c>
      <c r="M6" s="55" t="s">
        <v>153</v>
      </c>
      <c r="N6" s="50">
        <v>20</v>
      </c>
      <c r="O6" s="50">
        <v>15</v>
      </c>
      <c r="P6" s="51">
        <f>SUM(O6/N6)</f>
        <v>0.75</v>
      </c>
      <c r="Q6" s="56">
        <v>5.5E-2</v>
      </c>
      <c r="R6" s="59">
        <f>O6</f>
        <v>15</v>
      </c>
      <c r="S6" s="82">
        <f>R6*(1+Q6)</f>
        <v>15.824999999999999</v>
      </c>
      <c r="T6" s="88"/>
      <c r="U6" s="89">
        <f>SUM(T6*R6)</f>
        <v>0</v>
      </c>
    </row>
    <row r="7" spans="1:21" s="6" customFormat="1" ht="25.5" customHeight="1" x14ac:dyDescent="0.25">
      <c r="A7" s="7" t="s">
        <v>189</v>
      </c>
      <c r="B7" s="41" t="s">
        <v>90</v>
      </c>
      <c r="C7" s="23" t="s">
        <v>40</v>
      </c>
      <c r="D7" s="64" t="s">
        <v>4</v>
      </c>
      <c r="E7" s="54"/>
      <c r="F7" s="8"/>
      <c r="G7" s="8"/>
      <c r="H7" s="8"/>
      <c r="I7" s="8"/>
      <c r="J7" s="8"/>
      <c r="K7" s="9" t="s">
        <v>2</v>
      </c>
      <c r="L7" s="39" t="s">
        <v>144</v>
      </c>
      <c r="M7" s="11"/>
      <c r="N7" s="11"/>
      <c r="O7" s="11"/>
      <c r="P7" s="36" t="e">
        <f t="shared" ref="P7:P77" si="0">SUM(O7/N7)</f>
        <v>#DIV/0!</v>
      </c>
      <c r="Q7" s="57">
        <v>5.5E-2</v>
      </c>
      <c r="R7" s="58">
        <f t="shared" ref="R7:R82" si="1">O7</f>
        <v>0</v>
      </c>
      <c r="S7" s="83">
        <f t="shared" ref="S7:S82" si="2">R7*(1+Q7)</f>
        <v>0</v>
      </c>
      <c r="T7" s="90">
        <v>25</v>
      </c>
      <c r="U7" s="91">
        <f>SUM(T7*R7)</f>
        <v>0</v>
      </c>
    </row>
    <row r="8" spans="1:21" s="6" customFormat="1" ht="25.5" customHeight="1" x14ac:dyDescent="0.25">
      <c r="A8" s="7" t="s">
        <v>190</v>
      </c>
      <c r="B8" s="41" t="s">
        <v>90</v>
      </c>
      <c r="C8" s="23" t="s">
        <v>44</v>
      </c>
      <c r="D8" s="64" t="s">
        <v>4</v>
      </c>
      <c r="E8" s="54"/>
      <c r="F8" s="8"/>
      <c r="G8" s="8"/>
      <c r="H8" s="8"/>
      <c r="I8" s="8"/>
      <c r="J8" s="8"/>
      <c r="K8" s="9" t="s">
        <v>2</v>
      </c>
      <c r="L8" s="39" t="s">
        <v>144</v>
      </c>
      <c r="M8" s="11"/>
      <c r="N8" s="11"/>
      <c r="O8" s="11"/>
      <c r="P8" s="36" t="e">
        <f t="shared" si="0"/>
        <v>#DIV/0!</v>
      </c>
      <c r="Q8" s="57">
        <v>5.5E-2</v>
      </c>
      <c r="R8" s="58">
        <f t="shared" si="1"/>
        <v>0</v>
      </c>
      <c r="S8" s="83">
        <f t="shared" si="2"/>
        <v>0</v>
      </c>
      <c r="T8" s="90">
        <v>237</v>
      </c>
      <c r="U8" s="91">
        <f t="shared" ref="U8:U53" si="3">SUM(T8*R8)</f>
        <v>0</v>
      </c>
    </row>
    <row r="9" spans="1:21" s="6" customFormat="1" ht="25.5" customHeight="1" x14ac:dyDescent="0.25">
      <c r="A9" s="7" t="s">
        <v>191</v>
      </c>
      <c r="B9" s="41" t="s">
        <v>90</v>
      </c>
      <c r="C9" s="23" t="s">
        <v>49</v>
      </c>
      <c r="D9" s="64" t="s">
        <v>4</v>
      </c>
      <c r="E9" s="54"/>
      <c r="F9" s="8"/>
      <c r="G9" s="8"/>
      <c r="H9" s="8"/>
      <c r="I9" s="8"/>
      <c r="J9" s="8"/>
      <c r="K9" s="9" t="s">
        <v>2</v>
      </c>
      <c r="L9" s="39" t="s">
        <v>144</v>
      </c>
      <c r="M9" s="11"/>
      <c r="N9" s="11"/>
      <c r="O9" s="11"/>
      <c r="P9" s="36" t="e">
        <f t="shared" si="0"/>
        <v>#DIV/0!</v>
      </c>
      <c r="Q9" s="57">
        <v>5.5E-2</v>
      </c>
      <c r="R9" s="58">
        <f t="shared" si="1"/>
        <v>0</v>
      </c>
      <c r="S9" s="83">
        <f t="shared" si="2"/>
        <v>0</v>
      </c>
      <c r="T9" s="90">
        <v>16</v>
      </c>
      <c r="U9" s="91">
        <f t="shared" si="3"/>
        <v>0</v>
      </c>
    </row>
    <row r="10" spans="1:21" s="6" customFormat="1" ht="25.5" customHeight="1" x14ac:dyDescent="0.25">
      <c r="A10" s="7" t="s">
        <v>192</v>
      </c>
      <c r="B10" s="41" t="s">
        <v>90</v>
      </c>
      <c r="C10" s="23" t="s">
        <v>54</v>
      </c>
      <c r="D10" s="64" t="s">
        <v>4</v>
      </c>
      <c r="E10" s="54"/>
      <c r="F10" s="8"/>
      <c r="G10" s="8"/>
      <c r="H10" s="8"/>
      <c r="I10" s="8"/>
      <c r="J10" s="8"/>
      <c r="K10" s="9" t="s">
        <v>2</v>
      </c>
      <c r="L10" s="39" t="s">
        <v>144</v>
      </c>
      <c r="M10" s="11"/>
      <c r="N10" s="11"/>
      <c r="O10" s="11"/>
      <c r="P10" s="36" t="e">
        <f t="shared" si="0"/>
        <v>#DIV/0!</v>
      </c>
      <c r="Q10" s="57">
        <v>5.5E-2</v>
      </c>
      <c r="R10" s="58">
        <f t="shared" si="1"/>
        <v>0</v>
      </c>
      <c r="S10" s="83">
        <f t="shared" si="2"/>
        <v>0</v>
      </c>
      <c r="T10" s="90">
        <v>172</v>
      </c>
      <c r="U10" s="91">
        <f t="shared" si="3"/>
        <v>0</v>
      </c>
    </row>
    <row r="11" spans="1:21" s="6" customFormat="1" ht="25.5" customHeight="1" x14ac:dyDescent="0.25">
      <c r="A11" s="7" t="s">
        <v>193</v>
      </c>
      <c r="B11" s="41" t="s">
        <v>90</v>
      </c>
      <c r="C11" s="23" t="s">
        <v>59</v>
      </c>
      <c r="D11" s="64" t="s">
        <v>4</v>
      </c>
      <c r="E11" s="54"/>
      <c r="F11" s="8"/>
      <c r="G11" s="8"/>
      <c r="H11" s="8"/>
      <c r="I11" s="8"/>
      <c r="J11" s="8"/>
      <c r="K11" s="9" t="s">
        <v>2</v>
      </c>
      <c r="L11" s="39" t="s">
        <v>144</v>
      </c>
      <c r="M11" s="11"/>
      <c r="N11" s="11"/>
      <c r="O11" s="11"/>
      <c r="P11" s="36" t="e">
        <f t="shared" si="0"/>
        <v>#DIV/0!</v>
      </c>
      <c r="Q11" s="57">
        <v>5.5E-2</v>
      </c>
      <c r="R11" s="58">
        <f t="shared" si="1"/>
        <v>0</v>
      </c>
      <c r="S11" s="83">
        <f t="shared" si="2"/>
        <v>0</v>
      </c>
      <c r="T11" s="90">
        <v>219</v>
      </c>
      <c r="U11" s="91">
        <f t="shared" si="3"/>
        <v>0</v>
      </c>
    </row>
    <row r="12" spans="1:21" s="6" customFormat="1" ht="25.5" customHeight="1" x14ac:dyDescent="0.25">
      <c r="A12" s="7" t="s">
        <v>194</v>
      </c>
      <c r="B12" s="41" t="s">
        <v>90</v>
      </c>
      <c r="C12" s="23" t="s">
        <v>63</v>
      </c>
      <c r="D12" s="64" t="s">
        <v>4</v>
      </c>
      <c r="E12" s="54"/>
      <c r="F12" s="8"/>
      <c r="G12" s="8"/>
      <c r="H12" s="8"/>
      <c r="I12" s="8"/>
      <c r="J12" s="8"/>
      <c r="K12" s="9" t="s">
        <v>2</v>
      </c>
      <c r="L12" s="39" t="s">
        <v>144</v>
      </c>
      <c r="M12" s="11"/>
      <c r="N12" s="11"/>
      <c r="O12" s="11"/>
      <c r="P12" s="36" t="e">
        <f t="shared" si="0"/>
        <v>#DIV/0!</v>
      </c>
      <c r="Q12" s="57">
        <v>5.5E-2</v>
      </c>
      <c r="R12" s="58">
        <f t="shared" si="1"/>
        <v>0</v>
      </c>
      <c r="S12" s="83">
        <f t="shared" si="2"/>
        <v>0</v>
      </c>
      <c r="T12" s="90">
        <v>15</v>
      </c>
      <c r="U12" s="91">
        <f t="shared" si="3"/>
        <v>0</v>
      </c>
    </row>
    <row r="13" spans="1:21" s="6" customFormat="1" ht="25.5" customHeight="1" x14ac:dyDescent="0.25">
      <c r="A13" s="7" t="s">
        <v>195</v>
      </c>
      <c r="B13" s="41" t="s">
        <v>90</v>
      </c>
      <c r="C13" s="23" t="s">
        <v>74</v>
      </c>
      <c r="D13" s="64" t="s">
        <v>4</v>
      </c>
      <c r="E13" s="54"/>
      <c r="F13" s="8"/>
      <c r="G13" s="8"/>
      <c r="H13" s="8"/>
      <c r="I13" s="8"/>
      <c r="J13" s="8"/>
      <c r="K13" s="9" t="s">
        <v>2</v>
      </c>
      <c r="L13" s="39" t="s">
        <v>144</v>
      </c>
      <c r="M13" s="11"/>
      <c r="N13" s="11"/>
      <c r="O13" s="11"/>
      <c r="P13" s="36" t="e">
        <f t="shared" si="0"/>
        <v>#DIV/0!</v>
      </c>
      <c r="Q13" s="57">
        <v>5.5E-2</v>
      </c>
      <c r="R13" s="58">
        <f t="shared" si="1"/>
        <v>0</v>
      </c>
      <c r="S13" s="83">
        <f t="shared" si="2"/>
        <v>0</v>
      </c>
      <c r="T13" s="90">
        <v>60</v>
      </c>
      <c r="U13" s="91">
        <f t="shared" si="3"/>
        <v>0</v>
      </c>
    </row>
    <row r="14" spans="1:21" s="6" customFormat="1" ht="25.5" customHeight="1" x14ac:dyDescent="0.25">
      <c r="A14" s="7" t="s">
        <v>196</v>
      </c>
      <c r="B14" s="41" t="s">
        <v>90</v>
      </c>
      <c r="C14" s="23" t="s">
        <v>81</v>
      </c>
      <c r="D14" s="64" t="s">
        <v>26</v>
      </c>
      <c r="E14" s="54"/>
      <c r="F14" s="8"/>
      <c r="G14" s="8"/>
      <c r="H14" s="8"/>
      <c r="I14" s="8"/>
      <c r="J14" s="8"/>
      <c r="K14" s="9" t="s">
        <v>1</v>
      </c>
      <c r="L14" s="39" t="s">
        <v>144</v>
      </c>
      <c r="M14" s="11"/>
      <c r="N14" s="11"/>
      <c r="O14" s="11"/>
      <c r="P14" s="36" t="e">
        <f t="shared" si="0"/>
        <v>#DIV/0!</v>
      </c>
      <c r="Q14" s="57">
        <v>5.5E-2</v>
      </c>
      <c r="R14" s="58">
        <f t="shared" si="1"/>
        <v>0</v>
      </c>
      <c r="S14" s="83">
        <f t="shared" si="2"/>
        <v>0</v>
      </c>
      <c r="T14" s="90">
        <v>62</v>
      </c>
      <c r="U14" s="91">
        <f t="shared" si="3"/>
        <v>0</v>
      </c>
    </row>
    <row r="15" spans="1:21" s="6" customFormat="1" ht="25.5" customHeight="1" x14ac:dyDescent="0.25">
      <c r="A15" s="7" t="s">
        <v>197</v>
      </c>
      <c r="B15" s="41" t="s">
        <v>90</v>
      </c>
      <c r="C15" s="23" t="s">
        <v>71</v>
      </c>
      <c r="D15" s="64" t="s">
        <v>4</v>
      </c>
      <c r="E15" s="54"/>
      <c r="F15" s="8"/>
      <c r="G15" s="8"/>
      <c r="H15" s="8"/>
      <c r="I15" s="8"/>
      <c r="J15" s="8"/>
      <c r="K15" s="9" t="s">
        <v>2</v>
      </c>
      <c r="L15" s="39" t="s">
        <v>144</v>
      </c>
      <c r="M15" s="11"/>
      <c r="N15" s="11"/>
      <c r="O15" s="11"/>
      <c r="P15" s="36" t="e">
        <f t="shared" si="0"/>
        <v>#DIV/0!</v>
      </c>
      <c r="Q15" s="57">
        <v>5.5E-2</v>
      </c>
      <c r="R15" s="58">
        <f t="shared" si="1"/>
        <v>0</v>
      </c>
      <c r="S15" s="83">
        <f t="shared" si="2"/>
        <v>0</v>
      </c>
      <c r="T15" s="90">
        <v>43</v>
      </c>
      <c r="U15" s="91">
        <f t="shared" si="3"/>
        <v>0</v>
      </c>
    </row>
    <row r="16" spans="1:21" s="6" customFormat="1" ht="25.5" customHeight="1" x14ac:dyDescent="0.25">
      <c r="A16" s="7" t="s">
        <v>198</v>
      </c>
      <c r="B16" s="41" t="s">
        <v>90</v>
      </c>
      <c r="C16" s="23" t="s">
        <v>69</v>
      </c>
      <c r="D16" s="64" t="s">
        <v>4</v>
      </c>
      <c r="E16" s="54"/>
      <c r="F16" s="8"/>
      <c r="G16" s="8"/>
      <c r="H16" s="8"/>
      <c r="I16" s="8"/>
      <c r="J16" s="8"/>
      <c r="K16" s="9" t="s">
        <v>2</v>
      </c>
      <c r="L16" s="39" t="s">
        <v>144</v>
      </c>
      <c r="M16" s="11"/>
      <c r="N16" s="11"/>
      <c r="O16" s="11"/>
      <c r="P16" s="36" t="e">
        <f t="shared" si="0"/>
        <v>#DIV/0!</v>
      </c>
      <c r="Q16" s="57">
        <v>5.5E-2</v>
      </c>
      <c r="R16" s="58">
        <f t="shared" si="1"/>
        <v>0</v>
      </c>
      <c r="S16" s="83">
        <f t="shared" si="2"/>
        <v>0</v>
      </c>
      <c r="T16" s="90">
        <v>1</v>
      </c>
      <c r="U16" s="91">
        <f t="shared" si="3"/>
        <v>0</v>
      </c>
    </row>
    <row r="17" spans="1:21" s="6" customFormat="1" ht="25.5" customHeight="1" x14ac:dyDescent="0.25">
      <c r="A17" s="7" t="s">
        <v>199</v>
      </c>
      <c r="B17" s="41" t="s">
        <v>90</v>
      </c>
      <c r="C17" s="23" t="s">
        <v>68</v>
      </c>
      <c r="D17" s="64" t="s">
        <v>36</v>
      </c>
      <c r="E17" s="54"/>
      <c r="F17" s="8"/>
      <c r="G17" s="8"/>
      <c r="H17" s="8"/>
      <c r="I17" s="8"/>
      <c r="J17" s="8"/>
      <c r="K17" s="9" t="s">
        <v>2</v>
      </c>
      <c r="L17" s="39" t="s">
        <v>144</v>
      </c>
      <c r="M17" s="11"/>
      <c r="N17" s="11"/>
      <c r="O17" s="11"/>
      <c r="P17" s="36" t="e">
        <f t="shared" si="0"/>
        <v>#DIV/0!</v>
      </c>
      <c r="Q17" s="57">
        <v>5.5E-2</v>
      </c>
      <c r="R17" s="58">
        <f t="shared" si="1"/>
        <v>0</v>
      </c>
      <c r="S17" s="83">
        <f t="shared" si="2"/>
        <v>0</v>
      </c>
      <c r="T17" s="90">
        <v>142</v>
      </c>
      <c r="U17" s="91">
        <f t="shared" si="3"/>
        <v>0</v>
      </c>
    </row>
    <row r="18" spans="1:21" s="6" customFormat="1" ht="25.5" customHeight="1" x14ac:dyDescent="0.25">
      <c r="A18" s="7" t="s">
        <v>200</v>
      </c>
      <c r="B18" s="41" t="s">
        <v>92</v>
      </c>
      <c r="C18" s="23" t="s">
        <v>41</v>
      </c>
      <c r="D18" s="64" t="s">
        <v>3</v>
      </c>
      <c r="E18" s="54"/>
      <c r="F18" s="8"/>
      <c r="G18" s="8"/>
      <c r="H18" s="8"/>
      <c r="I18" s="8"/>
      <c r="J18" s="8"/>
      <c r="K18" s="9" t="s">
        <v>1</v>
      </c>
      <c r="L18" s="39" t="s">
        <v>144</v>
      </c>
      <c r="M18" s="10"/>
      <c r="N18" s="11"/>
      <c r="O18" s="11"/>
      <c r="P18" s="36" t="e">
        <f t="shared" si="0"/>
        <v>#DIV/0!</v>
      </c>
      <c r="Q18" s="57">
        <v>5.5E-2</v>
      </c>
      <c r="R18" s="58">
        <f t="shared" si="1"/>
        <v>0</v>
      </c>
      <c r="S18" s="83">
        <f t="shared" si="2"/>
        <v>0</v>
      </c>
      <c r="T18" s="90">
        <v>50</v>
      </c>
      <c r="U18" s="91">
        <f t="shared" si="3"/>
        <v>0</v>
      </c>
    </row>
    <row r="19" spans="1:21" s="6" customFormat="1" ht="25.5" customHeight="1" x14ac:dyDescent="0.25">
      <c r="A19" s="7" t="s">
        <v>201</v>
      </c>
      <c r="B19" s="41" t="s">
        <v>92</v>
      </c>
      <c r="C19" s="23" t="s">
        <v>45</v>
      </c>
      <c r="D19" s="64" t="s">
        <v>8</v>
      </c>
      <c r="E19" s="54"/>
      <c r="F19" s="8"/>
      <c r="G19" s="8"/>
      <c r="H19" s="8"/>
      <c r="I19" s="8"/>
      <c r="J19" s="8"/>
      <c r="K19" s="9" t="s">
        <v>1</v>
      </c>
      <c r="L19" s="39" t="s">
        <v>144</v>
      </c>
      <c r="M19" s="10"/>
      <c r="N19" s="11"/>
      <c r="O19" s="11"/>
      <c r="P19" s="36" t="e">
        <f t="shared" si="0"/>
        <v>#DIV/0!</v>
      </c>
      <c r="Q19" s="57">
        <v>5.5E-2</v>
      </c>
      <c r="R19" s="58">
        <f t="shared" ref="R19" si="4">O19</f>
        <v>0</v>
      </c>
      <c r="S19" s="83">
        <f t="shared" ref="S19" si="5">R19*(1+Q19)</f>
        <v>0</v>
      </c>
      <c r="T19" s="90">
        <v>300</v>
      </c>
      <c r="U19" s="91">
        <f t="shared" si="3"/>
        <v>0</v>
      </c>
    </row>
    <row r="20" spans="1:21" s="6" customFormat="1" ht="25.5" customHeight="1" x14ac:dyDescent="0.25">
      <c r="A20" s="7" t="s">
        <v>202</v>
      </c>
      <c r="B20" s="41" t="s">
        <v>92</v>
      </c>
      <c r="C20" s="23" t="s">
        <v>45</v>
      </c>
      <c r="D20" s="64" t="s">
        <v>8</v>
      </c>
      <c r="E20" s="54" t="s">
        <v>287</v>
      </c>
      <c r="F20" s="8"/>
      <c r="G20" s="8"/>
      <c r="H20" s="8"/>
      <c r="I20" s="8"/>
      <c r="J20" s="8"/>
      <c r="K20" s="9" t="s">
        <v>1</v>
      </c>
      <c r="L20" s="39" t="s">
        <v>144</v>
      </c>
      <c r="M20" s="10"/>
      <c r="N20" s="11"/>
      <c r="O20" s="11"/>
      <c r="P20" s="36" t="e">
        <f t="shared" si="0"/>
        <v>#DIV/0!</v>
      </c>
      <c r="Q20" s="57">
        <v>5.5E-2</v>
      </c>
      <c r="R20" s="58">
        <f t="shared" si="1"/>
        <v>0</v>
      </c>
      <c r="S20" s="83">
        <f t="shared" si="2"/>
        <v>0</v>
      </c>
      <c r="T20" s="90">
        <v>950</v>
      </c>
      <c r="U20" s="91">
        <f t="shared" si="3"/>
        <v>0</v>
      </c>
    </row>
    <row r="21" spans="1:21" s="6" customFormat="1" ht="25.5" customHeight="1" x14ac:dyDescent="0.25">
      <c r="A21" s="7" t="s">
        <v>203</v>
      </c>
      <c r="B21" s="41" t="s">
        <v>92</v>
      </c>
      <c r="C21" s="24" t="s">
        <v>122</v>
      </c>
      <c r="D21" s="64" t="s">
        <v>8</v>
      </c>
      <c r="E21" s="54" t="s">
        <v>152</v>
      </c>
      <c r="F21" s="8"/>
      <c r="G21" s="8"/>
      <c r="H21" s="8"/>
      <c r="I21" s="8"/>
      <c r="J21" s="8"/>
      <c r="K21" s="9" t="s">
        <v>1</v>
      </c>
      <c r="L21" s="39" t="s">
        <v>144</v>
      </c>
      <c r="M21" s="10"/>
      <c r="N21" s="11"/>
      <c r="O21" s="11"/>
      <c r="P21" s="36" t="e">
        <f t="shared" si="0"/>
        <v>#DIV/0!</v>
      </c>
      <c r="Q21" s="57">
        <v>5.5E-2</v>
      </c>
      <c r="R21" s="58">
        <f t="shared" si="1"/>
        <v>0</v>
      </c>
      <c r="S21" s="83">
        <f t="shared" si="2"/>
        <v>0</v>
      </c>
      <c r="T21" s="90">
        <v>303</v>
      </c>
      <c r="U21" s="91">
        <f t="shared" si="3"/>
        <v>0</v>
      </c>
    </row>
    <row r="22" spans="1:21" s="6" customFormat="1" ht="25.5" customHeight="1" x14ac:dyDescent="0.25">
      <c r="A22" s="7" t="s">
        <v>204</v>
      </c>
      <c r="B22" s="41" t="s">
        <v>92</v>
      </c>
      <c r="C22" s="23" t="s">
        <v>46</v>
      </c>
      <c r="D22" s="64" t="s">
        <v>9</v>
      </c>
      <c r="E22" s="54"/>
      <c r="F22" s="8"/>
      <c r="G22" s="8"/>
      <c r="H22" s="8"/>
      <c r="I22" s="8"/>
      <c r="J22" s="8"/>
      <c r="K22" s="9" t="s">
        <v>1</v>
      </c>
      <c r="L22" s="39" t="s">
        <v>144</v>
      </c>
      <c r="M22" s="10"/>
      <c r="N22" s="11"/>
      <c r="O22" s="11"/>
      <c r="P22" s="36" t="e">
        <f t="shared" si="0"/>
        <v>#DIV/0!</v>
      </c>
      <c r="Q22" s="57">
        <v>5.5E-2</v>
      </c>
      <c r="R22" s="58">
        <f t="shared" si="1"/>
        <v>0</v>
      </c>
      <c r="S22" s="83">
        <f t="shared" si="2"/>
        <v>0</v>
      </c>
      <c r="T22" s="90">
        <v>1</v>
      </c>
      <c r="U22" s="91">
        <f t="shared" si="3"/>
        <v>0</v>
      </c>
    </row>
    <row r="23" spans="1:21" s="6" customFormat="1" ht="25.5" customHeight="1" x14ac:dyDescent="0.25">
      <c r="A23" s="7" t="s">
        <v>205</v>
      </c>
      <c r="B23" s="41" t="s">
        <v>92</v>
      </c>
      <c r="C23" s="23" t="s">
        <v>47</v>
      </c>
      <c r="D23" s="64" t="s">
        <v>10</v>
      </c>
      <c r="E23" s="54"/>
      <c r="F23" s="8"/>
      <c r="G23" s="8"/>
      <c r="H23" s="8"/>
      <c r="I23" s="8"/>
      <c r="J23" s="8"/>
      <c r="K23" s="9" t="s">
        <v>1</v>
      </c>
      <c r="L23" s="39" t="s">
        <v>144</v>
      </c>
      <c r="M23" s="10"/>
      <c r="N23" s="11"/>
      <c r="O23" s="11"/>
      <c r="P23" s="36" t="e">
        <f t="shared" si="0"/>
        <v>#DIV/0!</v>
      </c>
      <c r="Q23" s="57">
        <v>5.5E-2</v>
      </c>
      <c r="R23" s="58">
        <f t="shared" si="1"/>
        <v>0</v>
      </c>
      <c r="S23" s="83">
        <f t="shared" si="2"/>
        <v>0</v>
      </c>
      <c r="T23" s="90">
        <v>142</v>
      </c>
      <c r="U23" s="91">
        <f t="shared" si="3"/>
        <v>0</v>
      </c>
    </row>
    <row r="24" spans="1:21" s="6" customFormat="1" ht="25.5" customHeight="1" x14ac:dyDescent="0.25">
      <c r="A24" s="7" t="s">
        <v>206</v>
      </c>
      <c r="B24" s="41" t="s">
        <v>92</v>
      </c>
      <c r="C24" s="23" t="s">
        <v>48</v>
      </c>
      <c r="D24" s="64" t="s">
        <v>9</v>
      </c>
      <c r="E24" s="54"/>
      <c r="F24" s="8"/>
      <c r="G24" s="8"/>
      <c r="H24" s="8"/>
      <c r="I24" s="8"/>
      <c r="J24" s="8"/>
      <c r="K24" s="9" t="s">
        <v>1</v>
      </c>
      <c r="L24" s="39" t="s">
        <v>144</v>
      </c>
      <c r="M24" s="10"/>
      <c r="N24" s="11"/>
      <c r="O24" s="11"/>
      <c r="P24" s="36" t="e">
        <f t="shared" si="0"/>
        <v>#DIV/0!</v>
      </c>
      <c r="Q24" s="57">
        <v>5.5E-2</v>
      </c>
      <c r="R24" s="58">
        <f t="shared" si="1"/>
        <v>0</v>
      </c>
      <c r="S24" s="83">
        <f t="shared" si="2"/>
        <v>0</v>
      </c>
      <c r="T24" s="90">
        <v>368</v>
      </c>
      <c r="U24" s="91">
        <f t="shared" si="3"/>
        <v>0</v>
      </c>
    </row>
    <row r="25" spans="1:21" s="6" customFormat="1" ht="25.5" customHeight="1" x14ac:dyDescent="0.25">
      <c r="A25" s="7" t="s">
        <v>207</v>
      </c>
      <c r="B25" s="41" t="s">
        <v>92</v>
      </c>
      <c r="C25" s="23" t="s">
        <v>50</v>
      </c>
      <c r="D25" s="64" t="s">
        <v>11</v>
      </c>
      <c r="E25" s="54"/>
      <c r="F25" s="8"/>
      <c r="G25" s="8"/>
      <c r="H25" s="8"/>
      <c r="I25" s="8"/>
      <c r="J25" s="8"/>
      <c r="K25" s="9" t="s">
        <v>1</v>
      </c>
      <c r="L25" s="39" t="s">
        <v>144</v>
      </c>
      <c r="M25" s="10"/>
      <c r="N25" s="11"/>
      <c r="O25" s="11"/>
      <c r="P25" s="36" t="e">
        <f t="shared" si="0"/>
        <v>#DIV/0!</v>
      </c>
      <c r="Q25" s="57">
        <v>5.5E-2</v>
      </c>
      <c r="R25" s="58">
        <f t="shared" si="1"/>
        <v>0</v>
      </c>
      <c r="S25" s="83">
        <f t="shared" si="2"/>
        <v>0</v>
      </c>
      <c r="T25" s="90">
        <v>719</v>
      </c>
      <c r="U25" s="91">
        <f t="shared" si="3"/>
        <v>0</v>
      </c>
    </row>
    <row r="26" spans="1:21" s="6" customFormat="1" ht="25.5" customHeight="1" x14ac:dyDescent="0.25">
      <c r="A26" s="7" t="s">
        <v>208</v>
      </c>
      <c r="B26" s="41" t="s">
        <v>92</v>
      </c>
      <c r="C26" s="23" t="s">
        <v>51</v>
      </c>
      <c r="D26" s="64" t="s">
        <v>12</v>
      </c>
      <c r="E26" s="54"/>
      <c r="F26" s="8"/>
      <c r="G26" s="8"/>
      <c r="H26" s="8"/>
      <c r="I26" s="8"/>
      <c r="J26" s="8"/>
      <c r="K26" s="9" t="s">
        <v>1</v>
      </c>
      <c r="L26" s="39" t="s">
        <v>144</v>
      </c>
      <c r="M26" s="10"/>
      <c r="N26" s="11"/>
      <c r="O26" s="11"/>
      <c r="P26" s="36" t="e">
        <f t="shared" si="0"/>
        <v>#DIV/0!</v>
      </c>
      <c r="Q26" s="57">
        <v>5.5E-2</v>
      </c>
      <c r="R26" s="58">
        <f t="shared" si="1"/>
        <v>0</v>
      </c>
      <c r="S26" s="83">
        <f t="shared" si="2"/>
        <v>0</v>
      </c>
      <c r="T26" s="90">
        <v>229</v>
      </c>
      <c r="U26" s="91">
        <f t="shared" si="3"/>
        <v>0</v>
      </c>
    </row>
    <row r="27" spans="1:21" s="6" customFormat="1" ht="25.5" customHeight="1" x14ac:dyDescent="0.25">
      <c r="A27" s="7" t="s">
        <v>209</v>
      </c>
      <c r="B27" s="41" t="s">
        <v>92</v>
      </c>
      <c r="C27" s="23" t="s">
        <v>52</v>
      </c>
      <c r="D27" s="64" t="s">
        <v>13</v>
      </c>
      <c r="E27" s="54"/>
      <c r="F27" s="8"/>
      <c r="G27" s="8"/>
      <c r="H27" s="8"/>
      <c r="I27" s="8"/>
      <c r="J27" s="8"/>
      <c r="K27" s="9" t="s">
        <v>1</v>
      </c>
      <c r="L27" s="39" t="s">
        <v>144</v>
      </c>
      <c r="M27" s="10"/>
      <c r="N27" s="11"/>
      <c r="O27" s="11"/>
      <c r="P27" s="36" t="e">
        <f t="shared" si="0"/>
        <v>#DIV/0!</v>
      </c>
      <c r="Q27" s="57">
        <v>5.5E-2</v>
      </c>
      <c r="R27" s="58">
        <f t="shared" si="1"/>
        <v>0</v>
      </c>
      <c r="S27" s="83">
        <f t="shared" si="2"/>
        <v>0</v>
      </c>
      <c r="T27" s="90">
        <v>26</v>
      </c>
      <c r="U27" s="91">
        <f t="shared" si="3"/>
        <v>0</v>
      </c>
    </row>
    <row r="28" spans="1:21" s="12" customFormat="1" ht="25.5" customHeight="1" x14ac:dyDescent="0.25">
      <c r="A28" s="7" t="s">
        <v>210</v>
      </c>
      <c r="B28" s="41" t="s">
        <v>92</v>
      </c>
      <c r="C28" s="23" t="s">
        <v>53</v>
      </c>
      <c r="D28" s="64" t="s">
        <v>14</v>
      </c>
      <c r="E28" s="54"/>
      <c r="F28" s="8"/>
      <c r="G28" s="8"/>
      <c r="H28" s="8"/>
      <c r="I28" s="8"/>
      <c r="J28" s="8"/>
      <c r="K28" s="9" t="s">
        <v>6</v>
      </c>
      <c r="L28" s="39" t="s">
        <v>144</v>
      </c>
      <c r="M28" s="10"/>
      <c r="N28" s="11"/>
      <c r="O28" s="11"/>
      <c r="P28" s="36" t="e">
        <f t="shared" si="0"/>
        <v>#DIV/0!</v>
      </c>
      <c r="Q28" s="57">
        <v>5.5E-2</v>
      </c>
      <c r="R28" s="58">
        <f t="shared" si="1"/>
        <v>0</v>
      </c>
      <c r="S28" s="83">
        <f t="shared" si="2"/>
        <v>0</v>
      </c>
      <c r="T28" s="90">
        <v>66</v>
      </c>
      <c r="U28" s="91">
        <f t="shared" si="3"/>
        <v>0</v>
      </c>
    </row>
    <row r="29" spans="1:21" s="12" customFormat="1" ht="25.5" customHeight="1" x14ac:dyDescent="0.25">
      <c r="A29" s="7" t="s">
        <v>211</v>
      </c>
      <c r="B29" s="41" t="s">
        <v>92</v>
      </c>
      <c r="C29" s="23" t="s">
        <v>58</v>
      </c>
      <c r="D29" s="64" t="s">
        <v>18</v>
      </c>
      <c r="E29" s="54"/>
      <c r="F29" s="8"/>
      <c r="G29" s="8"/>
      <c r="H29" s="8"/>
      <c r="I29" s="8"/>
      <c r="J29" s="8"/>
      <c r="K29" s="9" t="s">
        <v>6</v>
      </c>
      <c r="L29" s="39" t="s">
        <v>144</v>
      </c>
      <c r="M29" s="10"/>
      <c r="N29" s="11"/>
      <c r="O29" s="11"/>
      <c r="P29" s="36" t="e">
        <f t="shared" si="0"/>
        <v>#DIV/0!</v>
      </c>
      <c r="Q29" s="57">
        <v>5.5E-2</v>
      </c>
      <c r="R29" s="58">
        <f t="shared" si="1"/>
        <v>0</v>
      </c>
      <c r="S29" s="83">
        <f t="shared" si="2"/>
        <v>0</v>
      </c>
      <c r="T29" s="90">
        <v>500</v>
      </c>
      <c r="U29" s="91">
        <f t="shared" si="3"/>
        <v>0</v>
      </c>
    </row>
    <row r="30" spans="1:21" s="12" customFormat="1" ht="25.5" customHeight="1" x14ac:dyDescent="0.25">
      <c r="A30" s="7" t="s">
        <v>212</v>
      </c>
      <c r="B30" s="41" t="s">
        <v>92</v>
      </c>
      <c r="C30" s="23" t="s">
        <v>58</v>
      </c>
      <c r="D30" s="64" t="s">
        <v>176</v>
      </c>
      <c r="E30" s="54" t="s">
        <v>287</v>
      </c>
      <c r="F30" s="8"/>
      <c r="G30" s="8"/>
      <c r="H30" s="8"/>
      <c r="I30" s="8"/>
      <c r="J30" s="8"/>
      <c r="K30" s="9" t="s">
        <v>6</v>
      </c>
      <c r="L30" s="39" t="s">
        <v>144</v>
      </c>
      <c r="M30" s="10"/>
      <c r="N30" s="11"/>
      <c r="O30" s="11"/>
      <c r="P30" s="36" t="e">
        <f t="shared" ref="P30" si="6">SUM(O30/N30)</f>
        <v>#DIV/0!</v>
      </c>
      <c r="Q30" s="57">
        <v>5.5E-2</v>
      </c>
      <c r="R30" s="58">
        <f t="shared" ref="R30" si="7">O30</f>
        <v>0</v>
      </c>
      <c r="S30" s="83">
        <f t="shared" ref="S30" si="8">R30*(1+Q30)</f>
        <v>0</v>
      </c>
      <c r="T30" s="90">
        <v>1200</v>
      </c>
      <c r="U30" s="91">
        <f t="shared" si="3"/>
        <v>0</v>
      </c>
    </row>
    <row r="31" spans="1:21" s="12" customFormat="1" ht="25.5" customHeight="1" x14ac:dyDescent="0.25">
      <c r="A31" s="7" t="s">
        <v>213</v>
      </c>
      <c r="B31" s="41" t="s">
        <v>92</v>
      </c>
      <c r="C31" s="23" t="s">
        <v>60</v>
      </c>
      <c r="D31" s="64" t="s">
        <v>19</v>
      </c>
      <c r="E31" s="54"/>
      <c r="F31" s="8"/>
      <c r="G31" s="8"/>
      <c r="H31" s="8"/>
      <c r="I31" s="8"/>
      <c r="J31" s="8"/>
      <c r="K31" s="9" t="s">
        <v>1</v>
      </c>
      <c r="L31" s="39" t="s">
        <v>144</v>
      </c>
      <c r="M31" s="10"/>
      <c r="N31" s="11"/>
      <c r="O31" s="11"/>
      <c r="P31" s="36" t="e">
        <f t="shared" si="0"/>
        <v>#DIV/0!</v>
      </c>
      <c r="Q31" s="57">
        <v>5.5E-2</v>
      </c>
      <c r="R31" s="58">
        <f t="shared" si="1"/>
        <v>0</v>
      </c>
      <c r="S31" s="83">
        <f t="shared" si="2"/>
        <v>0</v>
      </c>
      <c r="T31" s="90">
        <v>600</v>
      </c>
      <c r="U31" s="91">
        <f t="shared" si="3"/>
        <v>0</v>
      </c>
    </row>
    <row r="32" spans="1:21" s="12" customFormat="1" ht="25.5" customHeight="1" x14ac:dyDescent="0.25">
      <c r="A32" s="7" t="s">
        <v>214</v>
      </c>
      <c r="B32" s="41" t="s">
        <v>92</v>
      </c>
      <c r="C32" s="24" t="s">
        <v>123</v>
      </c>
      <c r="D32" s="64" t="s">
        <v>19</v>
      </c>
      <c r="E32" s="54" t="s">
        <v>152</v>
      </c>
      <c r="F32" s="8"/>
      <c r="G32" s="8"/>
      <c r="H32" s="8"/>
      <c r="I32" s="8"/>
      <c r="J32" s="8"/>
      <c r="K32" s="9" t="s">
        <v>1</v>
      </c>
      <c r="L32" s="39" t="s">
        <v>144</v>
      </c>
      <c r="M32" s="10"/>
      <c r="N32" s="11"/>
      <c r="O32" s="11"/>
      <c r="P32" s="36" t="e">
        <f t="shared" si="0"/>
        <v>#DIV/0!</v>
      </c>
      <c r="Q32" s="57">
        <v>5.5E-2</v>
      </c>
      <c r="R32" s="58">
        <f t="shared" si="1"/>
        <v>0</v>
      </c>
      <c r="S32" s="83">
        <f t="shared" si="2"/>
        <v>0</v>
      </c>
      <c r="T32" s="90">
        <v>100</v>
      </c>
      <c r="U32" s="91">
        <f t="shared" si="3"/>
        <v>0</v>
      </c>
    </row>
    <row r="33" spans="1:21" s="6" customFormat="1" ht="25.5" customHeight="1" x14ac:dyDescent="0.25">
      <c r="A33" s="7" t="s">
        <v>215</v>
      </c>
      <c r="B33" s="41" t="s">
        <v>92</v>
      </c>
      <c r="C33" s="23" t="s">
        <v>61</v>
      </c>
      <c r="D33" s="64" t="s">
        <v>9</v>
      </c>
      <c r="E33" s="54"/>
      <c r="F33" s="8"/>
      <c r="G33" s="8"/>
      <c r="H33" s="8"/>
      <c r="I33" s="8"/>
      <c r="J33" s="8"/>
      <c r="K33" s="9" t="s">
        <v>1</v>
      </c>
      <c r="L33" s="39" t="s">
        <v>144</v>
      </c>
      <c r="M33" s="10"/>
      <c r="N33" s="11"/>
      <c r="O33" s="11"/>
      <c r="P33" s="36" t="e">
        <f t="shared" si="0"/>
        <v>#DIV/0!</v>
      </c>
      <c r="Q33" s="57">
        <v>5.5E-2</v>
      </c>
      <c r="R33" s="58">
        <f t="shared" si="1"/>
        <v>0</v>
      </c>
      <c r="S33" s="83">
        <f t="shared" si="2"/>
        <v>0</v>
      </c>
      <c r="T33" s="90">
        <v>10</v>
      </c>
      <c r="U33" s="91">
        <f t="shared" si="3"/>
        <v>0</v>
      </c>
    </row>
    <row r="34" spans="1:21" s="6" customFormat="1" ht="25.5" customHeight="1" x14ac:dyDescent="0.25">
      <c r="A34" s="7" t="s">
        <v>216</v>
      </c>
      <c r="B34" s="41" t="s">
        <v>92</v>
      </c>
      <c r="C34" s="23" t="s">
        <v>62</v>
      </c>
      <c r="D34" s="64" t="s">
        <v>20</v>
      </c>
      <c r="E34" s="54"/>
      <c r="F34" s="8"/>
      <c r="G34" s="8"/>
      <c r="H34" s="8"/>
      <c r="I34" s="8"/>
      <c r="J34" s="8"/>
      <c r="K34" s="9" t="s">
        <v>1</v>
      </c>
      <c r="L34" s="39" t="s">
        <v>144</v>
      </c>
      <c r="M34" s="10"/>
      <c r="N34" s="11"/>
      <c r="O34" s="11"/>
      <c r="P34" s="36" t="e">
        <f t="shared" si="0"/>
        <v>#DIV/0!</v>
      </c>
      <c r="Q34" s="57">
        <v>5.5E-2</v>
      </c>
      <c r="R34" s="58">
        <f t="shared" si="1"/>
        <v>0</v>
      </c>
      <c r="S34" s="83">
        <f t="shared" si="2"/>
        <v>0</v>
      </c>
      <c r="T34" s="90">
        <v>188</v>
      </c>
      <c r="U34" s="91">
        <f t="shared" si="3"/>
        <v>0</v>
      </c>
    </row>
    <row r="35" spans="1:21" s="6" customFormat="1" ht="25.5" customHeight="1" x14ac:dyDescent="0.25">
      <c r="A35" s="7" t="s">
        <v>217</v>
      </c>
      <c r="B35" s="41" t="s">
        <v>92</v>
      </c>
      <c r="C35" s="23" t="s">
        <v>64</v>
      </c>
      <c r="D35" s="64" t="s">
        <v>9</v>
      </c>
      <c r="E35" s="54"/>
      <c r="F35" s="8"/>
      <c r="G35" s="8"/>
      <c r="H35" s="8"/>
      <c r="I35" s="8"/>
      <c r="J35" s="8"/>
      <c r="K35" s="9" t="s">
        <v>1</v>
      </c>
      <c r="L35" s="39" t="s">
        <v>144</v>
      </c>
      <c r="M35" s="10"/>
      <c r="N35" s="11"/>
      <c r="O35" s="11"/>
      <c r="P35" s="36" t="e">
        <f t="shared" si="0"/>
        <v>#DIV/0!</v>
      </c>
      <c r="Q35" s="57">
        <v>5.5E-2</v>
      </c>
      <c r="R35" s="58">
        <f t="shared" si="1"/>
        <v>0</v>
      </c>
      <c r="S35" s="83">
        <f t="shared" si="2"/>
        <v>0</v>
      </c>
      <c r="T35" s="90">
        <v>114</v>
      </c>
      <c r="U35" s="91">
        <f t="shared" si="3"/>
        <v>0</v>
      </c>
    </row>
    <row r="36" spans="1:21" s="6" customFormat="1" ht="25.5" customHeight="1" x14ac:dyDescent="0.25">
      <c r="A36" s="7" t="s">
        <v>218</v>
      </c>
      <c r="B36" s="41" t="s">
        <v>92</v>
      </c>
      <c r="C36" s="23" t="s">
        <v>65</v>
      </c>
      <c r="D36" s="64"/>
      <c r="E36" s="54"/>
      <c r="F36" s="8"/>
      <c r="G36" s="8"/>
      <c r="H36" s="8"/>
      <c r="I36" s="8"/>
      <c r="J36" s="8"/>
      <c r="K36" s="9" t="s">
        <v>1</v>
      </c>
      <c r="L36" s="39" t="s">
        <v>144</v>
      </c>
      <c r="M36" s="10"/>
      <c r="N36" s="11"/>
      <c r="O36" s="11"/>
      <c r="P36" s="36" t="e">
        <f t="shared" si="0"/>
        <v>#DIV/0!</v>
      </c>
      <c r="Q36" s="57">
        <v>5.5E-2</v>
      </c>
      <c r="R36" s="58">
        <f t="shared" si="1"/>
        <v>0</v>
      </c>
      <c r="S36" s="83">
        <f t="shared" si="2"/>
        <v>0</v>
      </c>
      <c r="T36" s="90">
        <v>39</v>
      </c>
      <c r="U36" s="91">
        <f t="shared" si="3"/>
        <v>0</v>
      </c>
    </row>
    <row r="37" spans="1:21" s="6" customFormat="1" ht="25.5" customHeight="1" x14ac:dyDescent="0.25">
      <c r="A37" s="7" t="s">
        <v>219</v>
      </c>
      <c r="B37" s="41" t="s">
        <v>92</v>
      </c>
      <c r="C37" s="23" t="s">
        <v>75</v>
      </c>
      <c r="D37" s="64" t="s">
        <v>22</v>
      </c>
      <c r="E37" s="54"/>
      <c r="F37" s="8"/>
      <c r="G37" s="8"/>
      <c r="H37" s="8"/>
      <c r="I37" s="8"/>
      <c r="J37" s="8"/>
      <c r="K37" s="9" t="s">
        <v>1</v>
      </c>
      <c r="L37" s="39" t="s">
        <v>144</v>
      </c>
      <c r="M37" s="10"/>
      <c r="N37" s="11"/>
      <c r="O37" s="11"/>
      <c r="P37" s="36" t="e">
        <f t="shared" si="0"/>
        <v>#DIV/0!</v>
      </c>
      <c r="Q37" s="57">
        <v>5.5E-2</v>
      </c>
      <c r="R37" s="58">
        <f t="shared" si="1"/>
        <v>0</v>
      </c>
      <c r="S37" s="83">
        <f t="shared" si="2"/>
        <v>0</v>
      </c>
      <c r="T37" s="90">
        <v>66</v>
      </c>
      <c r="U37" s="91">
        <f t="shared" si="3"/>
        <v>0</v>
      </c>
    </row>
    <row r="38" spans="1:21" s="6" customFormat="1" ht="25.5" customHeight="1" x14ac:dyDescent="0.25">
      <c r="A38" s="7" t="s">
        <v>220</v>
      </c>
      <c r="B38" s="41" t="s">
        <v>92</v>
      </c>
      <c r="C38" s="23" t="s">
        <v>76</v>
      </c>
      <c r="D38" s="64" t="s">
        <v>23</v>
      </c>
      <c r="E38" s="54"/>
      <c r="F38" s="8"/>
      <c r="G38" s="8"/>
      <c r="H38" s="8"/>
      <c r="I38" s="8"/>
      <c r="J38" s="8"/>
      <c r="K38" s="9" t="s">
        <v>1</v>
      </c>
      <c r="L38" s="39" t="s">
        <v>144</v>
      </c>
      <c r="M38" s="10"/>
      <c r="N38" s="11"/>
      <c r="O38" s="11"/>
      <c r="P38" s="36" t="e">
        <f t="shared" si="0"/>
        <v>#DIV/0!</v>
      </c>
      <c r="Q38" s="57">
        <v>5.5E-2</v>
      </c>
      <c r="R38" s="58">
        <f t="shared" si="1"/>
        <v>0</v>
      </c>
      <c r="S38" s="83">
        <f t="shared" si="2"/>
        <v>0</v>
      </c>
      <c r="T38" s="90">
        <v>40</v>
      </c>
      <c r="U38" s="91">
        <f t="shared" si="3"/>
        <v>0</v>
      </c>
    </row>
    <row r="39" spans="1:21" s="6" customFormat="1" ht="25.5" customHeight="1" x14ac:dyDescent="0.25">
      <c r="A39" s="7" t="s">
        <v>221</v>
      </c>
      <c r="B39" s="41" t="s">
        <v>92</v>
      </c>
      <c r="C39" s="23" t="s">
        <v>77</v>
      </c>
      <c r="D39" s="64" t="s">
        <v>9</v>
      </c>
      <c r="E39" s="54"/>
      <c r="F39" s="8"/>
      <c r="G39" s="8"/>
      <c r="H39" s="8"/>
      <c r="I39" s="8"/>
      <c r="J39" s="8"/>
      <c r="K39" s="9" t="s">
        <v>1</v>
      </c>
      <c r="L39" s="39" t="s">
        <v>144</v>
      </c>
      <c r="M39" s="10"/>
      <c r="N39" s="11"/>
      <c r="O39" s="11"/>
      <c r="P39" s="36" t="e">
        <f t="shared" si="0"/>
        <v>#DIV/0!</v>
      </c>
      <c r="Q39" s="57">
        <v>5.5E-2</v>
      </c>
      <c r="R39" s="58">
        <f t="shared" si="1"/>
        <v>0</v>
      </c>
      <c r="S39" s="83">
        <f t="shared" si="2"/>
        <v>0</v>
      </c>
      <c r="T39" s="90">
        <v>7</v>
      </c>
      <c r="U39" s="91">
        <f t="shared" si="3"/>
        <v>0</v>
      </c>
    </row>
    <row r="40" spans="1:21" s="6" customFormat="1" ht="25.5" customHeight="1" x14ac:dyDescent="0.25">
      <c r="A40" s="7" t="s">
        <v>222</v>
      </c>
      <c r="B40" s="41" t="s">
        <v>92</v>
      </c>
      <c r="C40" s="23" t="s">
        <v>125</v>
      </c>
      <c r="D40" s="64" t="s">
        <v>9</v>
      </c>
      <c r="E40" s="54"/>
      <c r="F40" s="8"/>
      <c r="G40" s="8"/>
      <c r="H40" s="8"/>
      <c r="I40" s="8"/>
      <c r="J40" s="8"/>
      <c r="K40" s="9" t="s">
        <v>1</v>
      </c>
      <c r="L40" s="39" t="s">
        <v>144</v>
      </c>
      <c r="M40" s="10"/>
      <c r="N40" s="11"/>
      <c r="O40" s="11"/>
      <c r="P40" s="36" t="e">
        <f t="shared" si="0"/>
        <v>#DIV/0!</v>
      </c>
      <c r="Q40" s="57">
        <v>5.5E-2</v>
      </c>
      <c r="R40" s="58">
        <f t="shared" si="1"/>
        <v>0</v>
      </c>
      <c r="S40" s="83">
        <f t="shared" si="2"/>
        <v>0</v>
      </c>
      <c r="T40" s="90">
        <v>1</v>
      </c>
      <c r="U40" s="91">
        <f t="shared" si="3"/>
        <v>0</v>
      </c>
    </row>
    <row r="41" spans="1:21" s="6" customFormat="1" ht="25.5" customHeight="1" x14ac:dyDescent="0.25">
      <c r="A41" s="7" t="s">
        <v>223</v>
      </c>
      <c r="B41" s="41" t="s">
        <v>92</v>
      </c>
      <c r="C41" s="23" t="s">
        <v>80</v>
      </c>
      <c r="D41" s="64" t="s">
        <v>9</v>
      </c>
      <c r="E41" s="54"/>
      <c r="F41" s="8"/>
      <c r="G41" s="8"/>
      <c r="H41" s="8"/>
      <c r="I41" s="8"/>
      <c r="J41" s="8"/>
      <c r="K41" s="9" t="s">
        <v>1</v>
      </c>
      <c r="L41" s="39" t="s">
        <v>144</v>
      </c>
      <c r="M41" s="10"/>
      <c r="N41" s="11"/>
      <c r="O41" s="11"/>
      <c r="P41" s="36" t="e">
        <f t="shared" si="0"/>
        <v>#DIV/0!</v>
      </c>
      <c r="Q41" s="57">
        <v>5.5E-2</v>
      </c>
      <c r="R41" s="58">
        <f t="shared" si="1"/>
        <v>0</v>
      </c>
      <c r="S41" s="83">
        <f t="shared" si="2"/>
        <v>0</v>
      </c>
      <c r="T41" s="90">
        <v>79</v>
      </c>
      <c r="U41" s="91">
        <f t="shared" si="3"/>
        <v>0</v>
      </c>
    </row>
    <row r="42" spans="1:21" s="6" customFormat="1" ht="25.5" customHeight="1" x14ac:dyDescent="0.25">
      <c r="A42" s="7" t="s">
        <v>224</v>
      </c>
      <c r="B42" s="41" t="s">
        <v>92</v>
      </c>
      <c r="C42" s="23" t="s">
        <v>83</v>
      </c>
      <c r="D42" s="64" t="s">
        <v>9</v>
      </c>
      <c r="E42" s="54"/>
      <c r="F42" s="8"/>
      <c r="G42" s="8"/>
      <c r="H42" s="8"/>
      <c r="I42" s="8"/>
      <c r="J42" s="8"/>
      <c r="K42" s="9" t="s">
        <v>1</v>
      </c>
      <c r="L42" s="39" t="s">
        <v>144</v>
      </c>
      <c r="M42" s="10"/>
      <c r="N42" s="11"/>
      <c r="O42" s="11"/>
      <c r="P42" s="36" t="e">
        <f t="shared" si="0"/>
        <v>#DIV/0!</v>
      </c>
      <c r="Q42" s="57">
        <v>5.5E-2</v>
      </c>
      <c r="R42" s="58">
        <f t="shared" si="1"/>
        <v>0</v>
      </c>
      <c r="S42" s="83">
        <f t="shared" si="2"/>
        <v>0</v>
      </c>
      <c r="T42" s="90">
        <v>108</v>
      </c>
      <c r="U42" s="91">
        <f t="shared" si="3"/>
        <v>0</v>
      </c>
    </row>
    <row r="43" spans="1:21" s="6" customFormat="1" ht="25.5" customHeight="1" x14ac:dyDescent="0.25">
      <c r="A43" s="7" t="s">
        <v>225</v>
      </c>
      <c r="B43" s="41" t="s">
        <v>92</v>
      </c>
      <c r="C43" s="23" t="s">
        <v>84</v>
      </c>
      <c r="D43" s="64" t="s">
        <v>9</v>
      </c>
      <c r="E43" s="54"/>
      <c r="F43" s="8"/>
      <c r="G43" s="8"/>
      <c r="H43" s="8"/>
      <c r="I43" s="8"/>
      <c r="J43" s="8"/>
      <c r="K43" s="9" t="s">
        <v>1</v>
      </c>
      <c r="L43" s="39" t="s">
        <v>144</v>
      </c>
      <c r="M43" s="10"/>
      <c r="N43" s="11"/>
      <c r="O43" s="11"/>
      <c r="P43" s="36" t="e">
        <f t="shared" si="0"/>
        <v>#DIV/0!</v>
      </c>
      <c r="Q43" s="57">
        <v>5.5E-2</v>
      </c>
      <c r="R43" s="58">
        <f t="shared" si="1"/>
        <v>0</v>
      </c>
      <c r="S43" s="83">
        <f t="shared" si="2"/>
        <v>0</v>
      </c>
      <c r="T43" s="90">
        <v>56</v>
      </c>
      <c r="U43" s="91">
        <f t="shared" si="3"/>
        <v>0</v>
      </c>
    </row>
    <row r="44" spans="1:21" s="6" customFormat="1" ht="25.5" customHeight="1" x14ac:dyDescent="0.25">
      <c r="A44" s="7" t="s">
        <v>226</v>
      </c>
      <c r="B44" s="41" t="s">
        <v>92</v>
      </c>
      <c r="C44" s="23" t="s">
        <v>85</v>
      </c>
      <c r="D44" s="64" t="s">
        <v>28</v>
      </c>
      <c r="E44" s="54"/>
      <c r="F44" s="8"/>
      <c r="G44" s="8"/>
      <c r="H44" s="8"/>
      <c r="I44" s="8"/>
      <c r="J44" s="8"/>
      <c r="K44" s="9" t="s">
        <v>1</v>
      </c>
      <c r="L44" s="39" t="s">
        <v>144</v>
      </c>
      <c r="M44" s="10"/>
      <c r="N44" s="11"/>
      <c r="O44" s="11"/>
      <c r="P44" s="36" t="e">
        <f t="shared" si="0"/>
        <v>#DIV/0!</v>
      </c>
      <c r="Q44" s="57">
        <v>5.5E-2</v>
      </c>
      <c r="R44" s="58">
        <f t="shared" si="1"/>
        <v>0</v>
      </c>
      <c r="S44" s="83">
        <f t="shared" si="2"/>
        <v>0</v>
      </c>
      <c r="T44" s="90">
        <v>332</v>
      </c>
      <c r="U44" s="91">
        <f t="shared" si="3"/>
        <v>0</v>
      </c>
    </row>
    <row r="45" spans="1:21" s="6" customFormat="1" ht="25.5" customHeight="1" x14ac:dyDescent="0.25">
      <c r="A45" s="7" t="s">
        <v>227</v>
      </c>
      <c r="B45" s="41" t="s">
        <v>92</v>
      </c>
      <c r="C45" s="23" t="s">
        <v>86</v>
      </c>
      <c r="D45" s="64" t="s">
        <v>29</v>
      </c>
      <c r="E45" s="54"/>
      <c r="F45" s="8"/>
      <c r="G45" s="8"/>
      <c r="H45" s="8"/>
      <c r="I45" s="8"/>
      <c r="J45" s="8"/>
      <c r="K45" s="9" t="s">
        <v>1</v>
      </c>
      <c r="L45" s="39" t="s">
        <v>144</v>
      </c>
      <c r="M45" s="10"/>
      <c r="N45" s="11"/>
      <c r="O45" s="11"/>
      <c r="P45" s="36" t="e">
        <f t="shared" si="0"/>
        <v>#DIV/0!</v>
      </c>
      <c r="Q45" s="57">
        <v>5.5E-2</v>
      </c>
      <c r="R45" s="58">
        <f t="shared" si="1"/>
        <v>0</v>
      </c>
      <c r="S45" s="83">
        <f t="shared" si="2"/>
        <v>0</v>
      </c>
      <c r="T45" s="90">
        <v>307</v>
      </c>
      <c r="U45" s="91">
        <f t="shared" si="3"/>
        <v>0</v>
      </c>
    </row>
    <row r="46" spans="1:21" s="6" customFormat="1" ht="25.5" customHeight="1" x14ac:dyDescent="0.25">
      <c r="A46" s="7" t="s">
        <v>228</v>
      </c>
      <c r="B46" s="41" t="s">
        <v>92</v>
      </c>
      <c r="C46" s="23" t="s">
        <v>88</v>
      </c>
      <c r="D46" s="64" t="s">
        <v>32</v>
      </c>
      <c r="E46" s="54"/>
      <c r="F46" s="8"/>
      <c r="G46" s="8"/>
      <c r="H46" s="8"/>
      <c r="I46" s="8"/>
      <c r="J46" s="8"/>
      <c r="K46" s="9" t="s">
        <v>1</v>
      </c>
      <c r="L46" s="39" t="s">
        <v>144</v>
      </c>
      <c r="M46" s="10"/>
      <c r="N46" s="11"/>
      <c r="O46" s="11"/>
      <c r="P46" s="36" t="e">
        <f t="shared" si="0"/>
        <v>#DIV/0!</v>
      </c>
      <c r="Q46" s="57">
        <v>5.5E-2</v>
      </c>
      <c r="R46" s="58">
        <f t="shared" si="1"/>
        <v>0</v>
      </c>
      <c r="S46" s="83">
        <f t="shared" si="2"/>
        <v>0</v>
      </c>
      <c r="T46" s="90">
        <v>80</v>
      </c>
      <c r="U46" s="91">
        <f t="shared" si="3"/>
        <v>0</v>
      </c>
    </row>
    <row r="47" spans="1:21" s="6" customFormat="1" ht="25.5" customHeight="1" x14ac:dyDescent="0.25">
      <c r="A47" s="7" t="s">
        <v>229</v>
      </c>
      <c r="B47" s="41" t="s">
        <v>92</v>
      </c>
      <c r="C47" s="23" t="s">
        <v>87</v>
      </c>
      <c r="D47" s="64" t="s">
        <v>33</v>
      </c>
      <c r="E47" s="54"/>
      <c r="F47" s="8"/>
      <c r="G47" s="8"/>
      <c r="H47" s="8"/>
      <c r="I47" s="8"/>
      <c r="J47" s="8"/>
      <c r="K47" s="9" t="s">
        <v>1</v>
      </c>
      <c r="L47" s="39" t="s">
        <v>144</v>
      </c>
      <c r="M47" s="10"/>
      <c r="N47" s="11"/>
      <c r="O47" s="11"/>
      <c r="P47" s="36" t="e">
        <f t="shared" si="0"/>
        <v>#DIV/0!</v>
      </c>
      <c r="Q47" s="57">
        <v>5.5E-2</v>
      </c>
      <c r="R47" s="58">
        <f t="shared" si="1"/>
        <v>0</v>
      </c>
      <c r="S47" s="83">
        <f t="shared" si="2"/>
        <v>0</v>
      </c>
      <c r="T47" s="90">
        <v>605</v>
      </c>
      <c r="U47" s="91">
        <f t="shared" si="3"/>
        <v>0</v>
      </c>
    </row>
    <row r="48" spans="1:21" s="6" customFormat="1" ht="25.5" customHeight="1" x14ac:dyDescent="0.25">
      <c r="A48" s="7" t="s">
        <v>230</v>
      </c>
      <c r="B48" s="41" t="s">
        <v>92</v>
      </c>
      <c r="C48" s="24" t="s">
        <v>124</v>
      </c>
      <c r="D48" s="64" t="s">
        <v>33</v>
      </c>
      <c r="E48" s="54" t="s">
        <v>152</v>
      </c>
      <c r="F48" s="8"/>
      <c r="G48" s="8"/>
      <c r="H48" s="8"/>
      <c r="I48" s="8"/>
      <c r="J48" s="8"/>
      <c r="K48" s="9" t="s">
        <v>1</v>
      </c>
      <c r="L48" s="39" t="s">
        <v>144</v>
      </c>
      <c r="M48" s="10"/>
      <c r="N48" s="11"/>
      <c r="O48" s="11"/>
      <c r="P48" s="36" t="e">
        <f t="shared" si="0"/>
        <v>#DIV/0!</v>
      </c>
      <c r="Q48" s="57">
        <v>5.5E-2</v>
      </c>
      <c r="R48" s="58">
        <f t="shared" si="1"/>
        <v>0</v>
      </c>
      <c r="S48" s="83">
        <f t="shared" si="2"/>
        <v>0</v>
      </c>
      <c r="T48" s="90">
        <v>1</v>
      </c>
      <c r="U48" s="91">
        <f t="shared" si="3"/>
        <v>0</v>
      </c>
    </row>
    <row r="49" spans="1:21" s="6" customFormat="1" ht="25.5" customHeight="1" x14ac:dyDescent="0.25">
      <c r="A49" s="7" t="s">
        <v>231</v>
      </c>
      <c r="B49" s="65" t="s">
        <v>93</v>
      </c>
      <c r="C49" s="66" t="s">
        <v>169</v>
      </c>
      <c r="D49" s="74" t="s">
        <v>170</v>
      </c>
      <c r="E49" s="73"/>
      <c r="F49" s="67"/>
      <c r="G49" s="67"/>
      <c r="H49" s="67"/>
      <c r="I49" s="67"/>
      <c r="J49" s="67"/>
      <c r="K49" s="68" t="s">
        <v>1</v>
      </c>
      <c r="L49" s="39" t="s">
        <v>144</v>
      </c>
      <c r="M49" s="10"/>
      <c r="N49" s="11"/>
      <c r="O49" s="11"/>
      <c r="P49" s="36" t="e">
        <f t="shared" ref="P49" si="9">SUM(O49/N49)</f>
        <v>#DIV/0!</v>
      </c>
      <c r="Q49" s="57">
        <v>5.5E-2</v>
      </c>
      <c r="R49" s="58">
        <f t="shared" ref="R49" si="10">O49</f>
        <v>0</v>
      </c>
      <c r="S49" s="83">
        <f t="shared" ref="S49" si="11">R49*(1+Q49)</f>
        <v>0</v>
      </c>
      <c r="T49" s="90">
        <v>42</v>
      </c>
      <c r="U49" s="91">
        <f t="shared" si="3"/>
        <v>0</v>
      </c>
    </row>
    <row r="50" spans="1:21" s="6" customFormat="1" ht="25.5" customHeight="1" x14ac:dyDescent="0.25">
      <c r="A50" s="7" t="s">
        <v>232</v>
      </c>
      <c r="B50" s="41" t="s">
        <v>92</v>
      </c>
      <c r="C50" s="23" t="s">
        <v>72</v>
      </c>
      <c r="D50" s="64" t="s">
        <v>34</v>
      </c>
      <c r="E50" s="54"/>
      <c r="F50" s="8"/>
      <c r="G50" s="8"/>
      <c r="H50" s="8"/>
      <c r="I50" s="8"/>
      <c r="J50" s="8"/>
      <c r="K50" s="9" t="s">
        <v>35</v>
      </c>
      <c r="L50" s="39" t="s">
        <v>144</v>
      </c>
      <c r="M50" s="10"/>
      <c r="N50" s="11"/>
      <c r="O50" s="11"/>
      <c r="P50" s="36" t="e">
        <f t="shared" si="0"/>
        <v>#DIV/0!</v>
      </c>
      <c r="Q50" s="57">
        <v>5.5E-2</v>
      </c>
      <c r="R50" s="58">
        <f t="shared" si="1"/>
        <v>0</v>
      </c>
      <c r="S50" s="83">
        <f t="shared" si="2"/>
        <v>0</v>
      </c>
      <c r="T50" s="90">
        <v>491</v>
      </c>
      <c r="U50" s="91">
        <f t="shared" si="3"/>
        <v>0</v>
      </c>
    </row>
    <row r="51" spans="1:21" s="6" customFormat="1" ht="25.5" customHeight="1" x14ac:dyDescent="0.25">
      <c r="A51" s="7" t="s">
        <v>233</v>
      </c>
      <c r="B51" s="41" t="s">
        <v>92</v>
      </c>
      <c r="C51" s="23" t="s">
        <v>70</v>
      </c>
      <c r="D51" s="64" t="s">
        <v>116</v>
      </c>
      <c r="E51" s="54"/>
      <c r="F51" s="8"/>
      <c r="G51" s="8"/>
      <c r="H51" s="8"/>
      <c r="I51" s="8"/>
      <c r="J51" s="8"/>
      <c r="K51" s="9" t="s">
        <v>0</v>
      </c>
      <c r="L51" s="39" t="s">
        <v>144</v>
      </c>
      <c r="M51" s="10"/>
      <c r="N51" s="11"/>
      <c r="O51" s="11"/>
      <c r="P51" s="36" t="e">
        <f t="shared" si="0"/>
        <v>#DIV/0!</v>
      </c>
      <c r="Q51" s="57">
        <v>5.5E-2</v>
      </c>
      <c r="R51" s="58">
        <f t="shared" si="1"/>
        <v>0</v>
      </c>
      <c r="S51" s="83">
        <f t="shared" si="2"/>
        <v>0</v>
      </c>
      <c r="T51" s="90">
        <v>1266</v>
      </c>
      <c r="U51" s="91">
        <f t="shared" si="3"/>
        <v>0</v>
      </c>
    </row>
    <row r="52" spans="1:21" s="6" customFormat="1" ht="25.5" customHeight="1" x14ac:dyDescent="0.25">
      <c r="A52" s="7" t="s">
        <v>234</v>
      </c>
      <c r="B52" s="41" t="s">
        <v>92</v>
      </c>
      <c r="C52" s="23" t="s">
        <v>67</v>
      </c>
      <c r="D52" s="64" t="s">
        <v>37</v>
      </c>
      <c r="E52" s="54"/>
      <c r="F52" s="8"/>
      <c r="G52" s="8"/>
      <c r="H52" s="8"/>
      <c r="I52" s="8"/>
      <c r="J52" s="8"/>
      <c r="K52" s="9" t="s">
        <v>1</v>
      </c>
      <c r="L52" s="39" t="s">
        <v>144</v>
      </c>
      <c r="M52" s="10"/>
      <c r="N52" s="11"/>
      <c r="O52" s="11"/>
      <c r="P52" s="36" t="e">
        <f t="shared" ref="P52" si="12">SUM(O52/N52)</f>
        <v>#DIV/0!</v>
      </c>
      <c r="Q52" s="57">
        <v>1.0549999999999999</v>
      </c>
      <c r="R52" s="58">
        <f t="shared" ref="R52" si="13">O52</f>
        <v>0</v>
      </c>
      <c r="S52" s="83">
        <f t="shared" ref="S52" si="14">R52*(1+Q52)</f>
        <v>0</v>
      </c>
      <c r="T52" s="90">
        <v>2026</v>
      </c>
      <c r="U52" s="91">
        <f t="shared" si="3"/>
        <v>0</v>
      </c>
    </row>
    <row r="53" spans="1:21" s="6" customFormat="1" ht="25.5" customHeight="1" x14ac:dyDescent="0.25">
      <c r="A53" s="7" t="s">
        <v>235</v>
      </c>
      <c r="B53" s="41" t="s">
        <v>92</v>
      </c>
      <c r="C53" s="23" t="s">
        <v>66</v>
      </c>
      <c r="D53" s="64" t="s">
        <v>38</v>
      </c>
      <c r="E53" s="54"/>
      <c r="F53" s="8"/>
      <c r="G53" s="8"/>
      <c r="H53" s="8"/>
      <c r="I53" s="8"/>
      <c r="J53" s="8"/>
      <c r="K53" s="9" t="s">
        <v>1</v>
      </c>
      <c r="L53" s="39" t="s">
        <v>144</v>
      </c>
      <c r="M53" s="10"/>
      <c r="N53" s="11"/>
      <c r="O53" s="11"/>
      <c r="P53" s="36" t="e">
        <f t="shared" si="0"/>
        <v>#DIV/0!</v>
      </c>
      <c r="Q53" s="57">
        <v>5.5E-2</v>
      </c>
      <c r="R53" s="58">
        <f t="shared" si="1"/>
        <v>0</v>
      </c>
      <c r="S53" s="83">
        <f t="shared" si="2"/>
        <v>0</v>
      </c>
      <c r="T53" s="90">
        <v>167</v>
      </c>
      <c r="U53" s="91">
        <f t="shared" si="3"/>
        <v>0</v>
      </c>
    </row>
    <row r="54" spans="1:21" s="6" customFormat="1" ht="25.5" customHeight="1" x14ac:dyDescent="0.25">
      <c r="A54" s="7" t="s">
        <v>236</v>
      </c>
      <c r="B54" s="65" t="s">
        <v>93</v>
      </c>
      <c r="C54" s="66" t="s">
        <v>158</v>
      </c>
      <c r="D54" s="74" t="s">
        <v>159</v>
      </c>
      <c r="E54" s="73"/>
      <c r="F54" s="67"/>
      <c r="G54" s="67"/>
      <c r="H54" s="67"/>
      <c r="I54" s="67"/>
      <c r="J54" s="67"/>
      <c r="K54" s="68" t="s">
        <v>1</v>
      </c>
      <c r="L54" s="69" t="s">
        <v>144</v>
      </c>
      <c r="M54" s="70"/>
      <c r="N54" s="71"/>
      <c r="O54" s="42"/>
      <c r="P54" s="43"/>
      <c r="Q54" s="72">
        <v>5.5E-2</v>
      </c>
      <c r="R54" s="60">
        <f t="shared" ref="R54" si="15">O54</f>
        <v>0</v>
      </c>
      <c r="S54" s="84">
        <f t="shared" ref="S54" si="16">R54*(1+Q54)</f>
        <v>0</v>
      </c>
      <c r="T54" s="92">
        <v>1</v>
      </c>
      <c r="U54" s="93"/>
    </row>
    <row r="55" spans="1:21" s="6" customFormat="1" ht="25.5" customHeight="1" x14ac:dyDescent="0.25">
      <c r="A55" s="7" t="s">
        <v>237</v>
      </c>
      <c r="B55" s="41" t="s">
        <v>93</v>
      </c>
      <c r="C55" s="23" t="s">
        <v>39</v>
      </c>
      <c r="D55" s="64" t="s">
        <v>177</v>
      </c>
      <c r="E55" s="54"/>
      <c r="F55" s="8"/>
      <c r="G55" s="8"/>
      <c r="H55" s="8"/>
      <c r="I55" s="8"/>
      <c r="J55" s="8"/>
      <c r="K55" s="9" t="s">
        <v>1</v>
      </c>
      <c r="L55" s="39" t="s">
        <v>144</v>
      </c>
      <c r="M55" s="13"/>
      <c r="N55" s="14"/>
      <c r="O55" s="14"/>
      <c r="P55" s="36" t="e">
        <f t="shared" si="0"/>
        <v>#DIV/0!</v>
      </c>
      <c r="Q55" s="57">
        <v>5.5E-2</v>
      </c>
      <c r="R55" s="58">
        <f t="shared" si="1"/>
        <v>0</v>
      </c>
      <c r="S55" s="83">
        <f t="shared" si="2"/>
        <v>0</v>
      </c>
      <c r="T55" s="94">
        <v>12</v>
      </c>
      <c r="U55" s="91">
        <f>SUM(T55*R55)</f>
        <v>0</v>
      </c>
    </row>
    <row r="56" spans="1:21" s="6" customFormat="1" ht="25.5" customHeight="1" x14ac:dyDescent="0.25">
      <c r="A56" s="7" t="s">
        <v>238</v>
      </c>
      <c r="B56" s="41" t="s">
        <v>93</v>
      </c>
      <c r="C56" s="23" t="s">
        <v>42</v>
      </c>
      <c r="D56" s="64" t="s">
        <v>5</v>
      </c>
      <c r="E56" s="54"/>
      <c r="F56" s="8"/>
      <c r="G56" s="8"/>
      <c r="H56" s="8"/>
      <c r="I56" s="8"/>
      <c r="J56" s="8"/>
      <c r="K56" s="9" t="s">
        <v>6</v>
      </c>
      <c r="L56" s="39" t="s">
        <v>144</v>
      </c>
      <c r="M56" s="13"/>
      <c r="N56" s="14"/>
      <c r="O56" s="14"/>
      <c r="P56" s="36" t="e">
        <f t="shared" si="0"/>
        <v>#DIV/0!</v>
      </c>
      <c r="Q56" s="57">
        <v>5.5E-2</v>
      </c>
      <c r="R56" s="58">
        <f t="shared" si="1"/>
        <v>0</v>
      </c>
      <c r="S56" s="83">
        <f t="shared" si="2"/>
        <v>0</v>
      </c>
      <c r="T56" s="94">
        <v>230</v>
      </c>
      <c r="U56" s="91">
        <f t="shared" ref="U56:U57" si="17">SUM(T56*R56)</f>
        <v>0</v>
      </c>
    </row>
    <row r="57" spans="1:21" s="6" customFormat="1" ht="25.5" customHeight="1" x14ac:dyDescent="0.25">
      <c r="A57" s="7" t="s">
        <v>239</v>
      </c>
      <c r="B57" s="41" t="s">
        <v>93</v>
      </c>
      <c r="C57" s="23" t="s">
        <v>43</v>
      </c>
      <c r="D57" s="64" t="s">
        <v>7</v>
      </c>
      <c r="E57" s="54" t="s">
        <v>178</v>
      </c>
      <c r="F57" s="8"/>
      <c r="G57" s="8"/>
      <c r="H57" s="8"/>
      <c r="I57" s="8"/>
      <c r="J57" s="8"/>
      <c r="K57" s="9" t="s">
        <v>1</v>
      </c>
      <c r="L57" s="39" t="s">
        <v>144</v>
      </c>
      <c r="M57" s="13"/>
      <c r="N57" s="14"/>
      <c r="O57" s="14"/>
      <c r="P57" s="36" t="e">
        <f t="shared" si="0"/>
        <v>#DIV/0!</v>
      </c>
      <c r="Q57" s="57">
        <v>5.5E-2</v>
      </c>
      <c r="R57" s="58">
        <f t="shared" si="1"/>
        <v>0</v>
      </c>
      <c r="S57" s="83">
        <f t="shared" si="2"/>
        <v>0</v>
      </c>
      <c r="T57" s="94">
        <v>954</v>
      </c>
      <c r="U57" s="91">
        <f t="shared" si="17"/>
        <v>0</v>
      </c>
    </row>
    <row r="58" spans="1:21" s="6" customFormat="1" ht="25.5" customHeight="1" x14ac:dyDescent="0.25">
      <c r="A58" s="7" t="s">
        <v>240</v>
      </c>
      <c r="B58" s="65" t="s">
        <v>93</v>
      </c>
      <c r="C58" s="66" t="s">
        <v>160</v>
      </c>
      <c r="D58" s="74" t="s">
        <v>161</v>
      </c>
      <c r="E58" s="73"/>
      <c r="F58" s="67"/>
      <c r="G58" s="67"/>
      <c r="H58" s="67"/>
      <c r="I58" s="67"/>
      <c r="J58" s="67"/>
      <c r="K58" s="68" t="s">
        <v>1</v>
      </c>
      <c r="L58" s="69" t="s">
        <v>144</v>
      </c>
      <c r="M58" s="70"/>
      <c r="N58" s="71"/>
      <c r="O58" s="42"/>
      <c r="P58" s="43"/>
      <c r="Q58" s="72">
        <v>5.5E-2</v>
      </c>
      <c r="R58" s="60">
        <f t="shared" si="1"/>
        <v>0</v>
      </c>
      <c r="S58" s="84">
        <f t="shared" si="2"/>
        <v>0</v>
      </c>
      <c r="T58" s="92">
        <v>1</v>
      </c>
      <c r="U58" s="93"/>
    </row>
    <row r="59" spans="1:21" s="6" customFormat="1" ht="25.5" customHeight="1" x14ac:dyDescent="0.25">
      <c r="A59" s="7" t="s">
        <v>241</v>
      </c>
      <c r="B59" s="41" t="s">
        <v>93</v>
      </c>
      <c r="C59" s="23" t="s">
        <v>55</v>
      </c>
      <c r="D59" s="64" t="s">
        <v>15</v>
      </c>
      <c r="E59" s="54"/>
      <c r="F59" s="8"/>
      <c r="G59" s="8"/>
      <c r="H59" s="8"/>
      <c r="I59" s="8"/>
      <c r="J59" s="8"/>
      <c r="K59" s="9" t="s">
        <v>1</v>
      </c>
      <c r="L59" s="39" t="s">
        <v>144</v>
      </c>
      <c r="M59" s="13"/>
      <c r="N59" s="14"/>
      <c r="O59" s="14"/>
      <c r="P59" s="36" t="e">
        <f t="shared" si="0"/>
        <v>#DIV/0!</v>
      </c>
      <c r="Q59" s="57">
        <v>5.5E-2</v>
      </c>
      <c r="R59" s="58">
        <f t="shared" si="1"/>
        <v>0</v>
      </c>
      <c r="S59" s="83">
        <f t="shared" si="2"/>
        <v>0</v>
      </c>
      <c r="T59" s="94">
        <v>29</v>
      </c>
      <c r="U59" s="91">
        <f>SUM(T59*R59)</f>
        <v>0</v>
      </c>
    </row>
    <row r="60" spans="1:21" s="6" customFormat="1" ht="25.5" customHeight="1" x14ac:dyDescent="0.25">
      <c r="A60" s="7" t="s">
        <v>242</v>
      </c>
      <c r="B60" s="41" t="s">
        <v>93</v>
      </c>
      <c r="C60" s="23" t="s">
        <v>126</v>
      </c>
      <c r="D60" s="64" t="s">
        <v>16</v>
      </c>
      <c r="E60" s="54"/>
      <c r="F60" s="8"/>
      <c r="G60" s="8"/>
      <c r="H60" s="8"/>
      <c r="I60" s="8"/>
      <c r="J60" s="8"/>
      <c r="K60" s="9" t="s">
        <v>1</v>
      </c>
      <c r="L60" s="39" t="s">
        <v>144</v>
      </c>
      <c r="M60" s="13"/>
      <c r="N60" s="14"/>
      <c r="O60" s="14"/>
      <c r="P60" s="36" t="e">
        <f t="shared" si="0"/>
        <v>#DIV/0!</v>
      </c>
      <c r="Q60" s="57">
        <v>5.5E-2</v>
      </c>
      <c r="R60" s="58">
        <f t="shared" si="1"/>
        <v>0</v>
      </c>
      <c r="S60" s="83">
        <f t="shared" si="2"/>
        <v>0</v>
      </c>
      <c r="T60" s="94">
        <v>9</v>
      </c>
      <c r="U60" s="91">
        <f t="shared" ref="U60:U62" si="18">SUM(T60*R60)</f>
        <v>0</v>
      </c>
    </row>
    <row r="61" spans="1:21" s="6" customFormat="1" ht="25.5" customHeight="1" x14ac:dyDescent="0.25">
      <c r="A61" s="7" t="s">
        <v>243</v>
      </c>
      <c r="B61" s="41" t="s">
        <v>93</v>
      </c>
      <c r="C61" s="23" t="s">
        <v>56</v>
      </c>
      <c r="D61" s="64" t="s">
        <v>4</v>
      </c>
      <c r="E61" s="54"/>
      <c r="F61" s="8"/>
      <c r="G61" s="8"/>
      <c r="H61" s="8"/>
      <c r="I61" s="8"/>
      <c r="J61" s="8"/>
      <c r="K61" s="9" t="s">
        <v>2</v>
      </c>
      <c r="L61" s="39" t="s">
        <v>144</v>
      </c>
      <c r="M61" s="13"/>
      <c r="N61" s="14"/>
      <c r="O61" s="14"/>
      <c r="P61" s="36" t="e">
        <f t="shared" si="0"/>
        <v>#DIV/0!</v>
      </c>
      <c r="Q61" s="57">
        <v>5.5E-2</v>
      </c>
      <c r="R61" s="58">
        <f t="shared" si="1"/>
        <v>0</v>
      </c>
      <c r="S61" s="83">
        <f t="shared" si="2"/>
        <v>0</v>
      </c>
      <c r="T61" s="94">
        <v>1</v>
      </c>
      <c r="U61" s="91">
        <f t="shared" si="18"/>
        <v>0</v>
      </c>
    </row>
    <row r="62" spans="1:21" s="6" customFormat="1" ht="25.5" customHeight="1" x14ac:dyDescent="0.25">
      <c r="A62" s="7" t="s">
        <v>244</v>
      </c>
      <c r="B62" s="41" t="s">
        <v>93</v>
      </c>
      <c r="C62" s="23" t="s">
        <v>57</v>
      </c>
      <c r="D62" s="64" t="s">
        <v>17</v>
      </c>
      <c r="E62" s="54"/>
      <c r="F62" s="8"/>
      <c r="G62" s="8"/>
      <c r="H62" s="8"/>
      <c r="I62" s="8"/>
      <c r="J62" s="8"/>
      <c r="K62" s="9" t="s">
        <v>1</v>
      </c>
      <c r="L62" s="39" t="s">
        <v>144</v>
      </c>
      <c r="M62" s="13"/>
      <c r="N62" s="14"/>
      <c r="O62" s="14"/>
      <c r="P62" s="36" t="e">
        <f t="shared" si="0"/>
        <v>#DIV/0!</v>
      </c>
      <c r="Q62" s="57">
        <v>5.5E-2</v>
      </c>
      <c r="R62" s="58">
        <f t="shared" si="1"/>
        <v>0</v>
      </c>
      <c r="S62" s="83">
        <f t="shared" si="2"/>
        <v>0</v>
      </c>
      <c r="T62" s="94">
        <v>316</v>
      </c>
      <c r="U62" s="91">
        <f t="shared" si="18"/>
        <v>0</v>
      </c>
    </row>
    <row r="63" spans="1:21" s="6" customFormat="1" ht="25.5" customHeight="1" x14ac:dyDescent="0.25">
      <c r="A63" s="7" t="s">
        <v>245</v>
      </c>
      <c r="B63" s="65" t="s">
        <v>93</v>
      </c>
      <c r="C63" s="66" t="s">
        <v>162</v>
      </c>
      <c r="D63" s="74" t="s">
        <v>163</v>
      </c>
      <c r="E63" s="73"/>
      <c r="F63" s="67"/>
      <c r="G63" s="67"/>
      <c r="H63" s="67"/>
      <c r="I63" s="67"/>
      <c r="J63" s="67"/>
      <c r="K63" s="68" t="s">
        <v>1</v>
      </c>
      <c r="L63" s="69" t="s">
        <v>144</v>
      </c>
      <c r="M63" s="70"/>
      <c r="N63" s="71"/>
      <c r="O63" s="42"/>
      <c r="P63" s="43"/>
      <c r="Q63" s="72">
        <v>5.5E-2</v>
      </c>
      <c r="R63" s="60">
        <f t="shared" si="1"/>
        <v>0</v>
      </c>
      <c r="S63" s="84">
        <f t="shared" si="2"/>
        <v>0</v>
      </c>
      <c r="T63" s="92">
        <v>57</v>
      </c>
      <c r="U63" s="93"/>
    </row>
    <row r="64" spans="1:21" s="6" customFormat="1" ht="25.5" customHeight="1" x14ac:dyDescent="0.25">
      <c r="A64" s="7" t="s">
        <v>246</v>
      </c>
      <c r="B64" s="41" t="s">
        <v>93</v>
      </c>
      <c r="C64" s="23" t="s">
        <v>73</v>
      </c>
      <c r="D64" s="64" t="s">
        <v>21</v>
      </c>
      <c r="E64" s="54"/>
      <c r="F64" s="8"/>
      <c r="G64" s="8"/>
      <c r="H64" s="8"/>
      <c r="I64" s="8"/>
      <c r="J64" s="8"/>
      <c r="K64" s="9" t="s">
        <v>6</v>
      </c>
      <c r="L64" s="39" t="s">
        <v>144</v>
      </c>
      <c r="M64" s="13"/>
      <c r="N64" s="14"/>
      <c r="O64" s="14"/>
      <c r="P64" s="36" t="e">
        <f t="shared" si="0"/>
        <v>#DIV/0!</v>
      </c>
      <c r="Q64" s="57">
        <v>5.5E-2</v>
      </c>
      <c r="R64" s="58">
        <f t="shared" si="1"/>
        <v>0</v>
      </c>
      <c r="S64" s="83">
        <f t="shared" si="2"/>
        <v>0</v>
      </c>
      <c r="T64" s="94">
        <v>500</v>
      </c>
      <c r="U64" s="91">
        <f>SUM(T64*R64)</f>
        <v>0</v>
      </c>
    </row>
    <row r="65" spans="1:21" s="6" customFormat="1" ht="25.5" customHeight="1" x14ac:dyDescent="0.25">
      <c r="A65" s="7" t="s">
        <v>247</v>
      </c>
      <c r="B65" s="41" t="s">
        <v>93</v>
      </c>
      <c r="C65" s="23" t="s">
        <v>73</v>
      </c>
      <c r="D65" s="64" t="s">
        <v>21</v>
      </c>
      <c r="E65" s="80" t="s">
        <v>287</v>
      </c>
      <c r="F65" s="8"/>
      <c r="G65" s="8"/>
      <c r="H65" s="8"/>
      <c r="I65" s="8"/>
      <c r="J65" s="8"/>
      <c r="K65" s="9" t="s">
        <v>6</v>
      </c>
      <c r="L65" s="39" t="s">
        <v>144</v>
      </c>
      <c r="M65" s="13"/>
      <c r="N65" s="14"/>
      <c r="O65" s="14"/>
      <c r="P65" s="36" t="e">
        <f t="shared" ref="P65" si="19">SUM(O65/N65)</f>
        <v>#DIV/0!</v>
      </c>
      <c r="Q65" s="57">
        <v>1.0549999999999999</v>
      </c>
      <c r="R65" s="58">
        <f t="shared" ref="R65" si="20">O65</f>
        <v>0</v>
      </c>
      <c r="S65" s="83">
        <f t="shared" ref="S65" si="21">R65*(1+Q65)</f>
        <v>0</v>
      </c>
      <c r="T65" s="94">
        <v>1200</v>
      </c>
      <c r="U65" s="91">
        <f>SUM(T65*R65)</f>
        <v>0</v>
      </c>
    </row>
    <row r="66" spans="1:21" s="6" customFormat="1" ht="25.5" customHeight="1" x14ac:dyDescent="0.25">
      <c r="A66" s="7" t="s">
        <v>248</v>
      </c>
      <c r="B66" s="65" t="s">
        <v>93</v>
      </c>
      <c r="C66" s="66" t="s">
        <v>164</v>
      </c>
      <c r="D66" s="74" t="s">
        <v>165</v>
      </c>
      <c r="E66" s="73" t="s">
        <v>287</v>
      </c>
      <c r="F66" s="67"/>
      <c r="G66" s="67"/>
      <c r="H66" s="67"/>
      <c r="I66" s="67"/>
      <c r="J66" s="67"/>
      <c r="K66" s="68" t="s">
        <v>1</v>
      </c>
      <c r="L66" s="69" t="s">
        <v>144</v>
      </c>
      <c r="M66" s="70"/>
      <c r="N66" s="71"/>
      <c r="O66" s="42"/>
      <c r="P66" s="43"/>
      <c r="Q66" s="72">
        <v>5.5E-2</v>
      </c>
      <c r="R66" s="60">
        <f t="shared" ref="R66" si="22">O66</f>
        <v>0</v>
      </c>
      <c r="S66" s="84">
        <f t="shared" ref="S66" si="23">R66*(1+Q66)</f>
        <v>0</v>
      </c>
      <c r="T66" s="92">
        <v>273</v>
      </c>
      <c r="U66" s="93"/>
    </row>
    <row r="67" spans="1:21" s="6" customFormat="1" ht="25.5" customHeight="1" x14ac:dyDescent="0.25">
      <c r="A67" s="7" t="s">
        <v>249</v>
      </c>
      <c r="B67" s="65" t="s">
        <v>93</v>
      </c>
      <c r="C67" s="66" t="s">
        <v>166</v>
      </c>
      <c r="D67" s="74" t="s">
        <v>167</v>
      </c>
      <c r="E67" s="73"/>
      <c r="F67" s="67"/>
      <c r="G67" s="67"/>
      <c r="H67" s="67"/>
      <c r="I67" s="67"/>
      <c r="J67" s="67"/>
      <c r="K67" s="68" t="s">
        <v>1</v>
      </c>
      <c r="L67" s="69" t="s">
        <v>144</v>
      </c>
      <c r="M67" s="70"/>
      <c r="N67" s="71"/>
      <c r="O67" s="42"/>
      <c r="P67" s="43"/>
      <c r="Q67" s="72">
        <v>5.5E-2</v>
      </c>
      <c r="R67" s="60">
        <f t="shared" ref="R67" si="24">O67</f>
        <v>0</v>
      </c>
      <c r="S67" s="84">
        <f t="shared" ref="S67" si="25">R67*(1+Q67)</f>
        <v>0</v>
      </c>
      <c r="T67" s="92">
        <v>0</v>
      </c>
      <c r="U67" s="93"/>
    </row>
    <row r="68" spans="1:21" s="6" customFormat="1" ht="25.5" customHeight="1" x14ac:dyDescent="0.25">
      <c r="A68" s="7" t="s">
        <v>250</v>
      </c>
      <c r="B68" s="41" t="s">
        <v>93</v>
      </c>
      <c r="C68" s="23" t="s">
        <v>78</v>
      </c>
      <c r="D68" s="64" t="s">
        <v>24</v>
      </c>
      <c r="E68" s="54"/>
      <c r="F68" s="8"/>
      <c r="G68" s="8"/>
      <c r="H68" s="8"/>
      <c r="I68" s="8"/>
      <c r="J68" s="8"/>
      <c r="K68" s="9" t="s">
        <v>1</v>
      </c>
      <c r="L68" s="39" t="s">
        <v>144</v>
      </c>
      <c r="M68" s="13"/>
      <c r="N68" s="14"/>
      <c r="O68" s="14"/>
      <c r="P68" s="36" t="e">
        <f t="shared" si="0"/>
        <v>#DIV/0!</v>
      </c>
      <c r="Q68" s="57">
        <v>5.5E-2</v>
      </c>
      <c r="R68" s="58">
        <f t="shared" si="1"/>
        <v>0</v>
      </c>
      <c r="S68" s="83">
        <f t="shared" si="2"/>
        <v>0</v>
      </c>
      <c r="T68" s="94">
        <v>626</v>
      </c>
      <c r="U68" s="91">
        <f>SUM(T68*R68)</f>
        <v>0</v>
      </c>
    </row>
    <row r="69" spans="1:21" s="6" customFormat="1" ht="25.5" customHeight="1" x14ac:dyDescent="0.25">
      <c r="A69" s="7" t="s">
        <v>251</v>
      </c>
      <c r="B69" s="99" t="s">
        <v>93</v>
      </c>
      <c r="C69" s="100" t="s">
        <v>79</v>
      </c>
      <c r="D69" s="101" t="s">
        <v>25</v>
      </c>
      <c r="E69" s="102"/>
      <c r="F69" s="103"/>
      <c r="G69" s="103"/>
      <c r="H69" s="103"/>
      <c r="I69" s="103"/>
      <c r="J69" s="103"/>
      <c r="K69" s="104" t="s">
        <v>1</v>
      </c>
      <c r="L69" s="39" t="s">
        <v>144</v>
      </c>
      <c r="M69" s="105"/>
      <c r="N69" s="106"/>
      <c r="O69" s="42"/>
      <c r="P69" s="43" t="e">
        <f t="shared" si="0"/>
        <v>#DIV/0!</v>
      </c>
      <c r="Q69" s="107">
        <v>5.5E-2</v>
      </c>
      <c r="R69" s="60">
        <f t="shared" si="1"/>
        <v>0</v>
      </c>
      <c r="S69" s="84">
        <f t="shared" si="2"/>
        <v>0</v>
      </c>
      <c r="T69" s="108">
        <v>175</v>
      </c>
      <c r="U69" s="93"/>
    </row>
    <row r="70" spans="1:21" s="6" customFormat="1" ht="25.5" customHeight="1" x14ac:dyDescent="0.25">
      <c r="A70" s="7" t="s">
        <v>252</v>
      </c>
      <c r="B70" s="65" t="s">
        <v>93</v>
      </c>
      <c r="C70" s="66" t="s">
        <v>168</v>
      </c>
      <c r="D70" s="74" t="s">
        <v>167</v>
      </c>
      <c r="E70" s="73" t="s">
        <v>287</v>
      </c>
      <c r="F70" s="67"/>
      <c r="G70" s="67"/>
      <c r="H70" s="67"/>
      <c r="I70" s="67"/>
      <c r="J70" s="67"/>
      <c r="K70" s="68" t="s">
        <v>1</v>
      </c>
      <c r="L70" s="69" t="s">
        <v>144</v>
      </c>
      <c r="M70" s="70"/>
      <c r="N70" s="71"/>
      <c r="O70" s="42"/>
      <c r="P70" s="43"/>
      <c r="Q70" s="72">
        <v>5.5E-2</v>
      </c>
      <c r="R70" s="60">
        <f t="shared" si="1"/>
        <v>0</v>
      </c>
      <c r="S70" s="84">
        <f t="shared" si="2"/>
        <v>0</v>
      </c>
      <c r="T70" s="92">
        <v>42</v>
      </c>
      <c r="U70" s="93"/>
    </row>
    <row r="71" spans="1:21" s="6" customFormat="1" ht="25.5" customHeight="1" x14ac:dyDescent="0.25">
      <c r="A71" s="7" t="s">
        <v>253</v>
      </c>
      <c r="B71" s="41" t="s">
        <v>93</v>
      </c>
      <c r="C71" s="23" t="s">
        <v>82</v>
      </c>
      <c r="D71" s="64" t="s">
        <v>27</v>
      </c>
      <c r="E71" s="54"/>
      <c r="F71" s="8"/>
      <c r="G71" s="8"/>
      <c r="H71" s="8"/>
      <c r="I71" s="8"/>
      <c r="J71" s="8"/>
      <c r="K71" s="9" t="s">
        <v>1</v>
      </c>
      <c r="L71" s="39" t="s">
        <v>144</v>
      </c>
      <c r="M71" s="13"/>
      <c r="N71" s="14"/>
      <c r="O71" s="14"/>
      <c r="P71" s="36" t="e">
        <f t="shared" si="0"/>
        <v>#DIV/0!</v>
      </c>
      <c r="Q71" s="57">
        <v>5.5E-2</v>
      </c>
      <c r="R71" s="58">
        <f t="shared" si="1"/>
        <v>0</v>
      </c>
      <c r="S71" s="83">
        <f t="shared" si="2"/>
        <v>0</v>
      </c>
      <c r="T71" s="94">
        <v>10</v>
      </c>
      <c r="U71" s="91">
        <f>SUM(T71*R71)</f>
        <v>0</v>
      </c>
    </row>
    <row r="72" spans="1:21" s="6" customFormat="1" ht="25.5" customHeight="1" x14ac:dyDescent="0.25">
      <c r="A72" s="7" t="s">
        <v>254</v>
      </c>
      <c r="B72" s="41" t="s">
        <v>93</v>
      </c>
      <c r="C72" s="23" t="s">
        <v>184</v>
      </c>
      <c r="D72" s="64"/>
      <c r="E72" s="54"/>
      <c r="F72" s="8"/>
      <c r="G72" s="8"/>
      <c r="H72" s="8"/>
      <c r="I72" s="8"/>
      <c r="J72" s="8"/>
      <c r="K72" s="9" t="s">
        <v>1</v>
      </c>
      <c r="L72" s="39" t="s">
        <v>144</v>
      </c>
      <c r="M72" s="13"/>
      <c r="N72" s="14"/>
      <c r="O72" s="14"/>
      <c r="P72" s="36" t="e">
        <f t="shared" ref="P72" si="26">SUM(O72/N72)</f>
        <v>#DIV/0!</v>
      </c>
      <c r="Q72" s="57">
        <v>5.5E-2</v>
      </c>
      <c r="R72" s="58">
        <f t="shared" ref="R72" si="27">O72</f>
        <v>0</v>
      </c>
      <c r="S72" s="83">
        <f t="shared" ref="S72" si="28">R72*(1+Q72)</f>
        <v>0</v>
      </c>
      <c r="T72" s="94">
        <v>10</v>
      </c>
      <c r="U72" s="91">
        <f t="shared" ref="U72:U77" si="29">SUM(T72*R72)</f>
        <v>0</v>
      </c>
    </row>
    <row r="73" spans="1:21" s="6" customFormat="1" ht="25.5" customHeight="1" x14ac:dyDescent="0.25">
      <c r="A73" s="7" t="s">
        <v>255</v>
      </c>
      <c r="B73" s="41" t="s">
        <v>93</v>
      </c>
      <c r="C73" s="23" t="s">
        <v>179</v>
      </c>
      <c r="D73" s="64"/>
      <c r="E73" s="54"/>
      <c r="F73" s="8"/>
      <c r="G73" s="8"/>
      <c r="H73" s="8"/>
      <c r="I73" s="8"/>
      <c r="J73" s="8"/>
      <c r="K73" s="9" t="s">
        <v>1</v>
      </c>
      <c r="L73" s="39" t="s">
        <v>144</v>
      </c>
      <c r="M73" s="13"/>
      <c r="N73" s="14"/>
      <c r="O73" s="14"/>
      <c r="P73" s="36" t="e">
        <f t="shared" ref="P73:P74" si="30">SUM(O73/N73)</f>
        <v>#DIV/0!</v>
      </c>
      <c r="Q73" s="57">
        <v>5.5E-2</v>
      </c>
      <c r="R73" s="58">
        <f t="shared" ref="R73:R74" si="31">O73</f>
        <v>0</v>
      </c>
      <c r="S73" s="83">
        <f t="shared" ref="S73:S74" si="32">R73*(1+Q73)</f>
        <v>0</v>
      </c>
      <c r="T73" s="94">
        <v>786</v>
      </c>
      <c r="U73" s="91">
        <f t="shared" si="29"/>
        <v>0</v>
      </c>
    </row>
    <row r="74" spans="1:21" s="6" customFormat="1" ht="25.5" customHeight="1" x14ac:dyDescent="0.25">
      <c r="A74" s="7" t="s">
        <v>256</v>
      </c>
      <c r="B74" s="41" t="s">
        <v>93</v>
      </c>
      <c r="C74" s="24" t="s">
        <v>180</v>
      </c>
      <c r="D74" s="64"/>
      <c r="E74" s="54" t="s">
        <v>152</v>
      </c>
      <c r="F74" s="8"/>
      <c r="G74" s="8"/>
      <c r="H74" s="8"/>
      <c r="I74" s="8"/>
      <c r="J74" s="8"/>
      <c r="K74" s="9" t="s">
        <v>1</v>
      </c>
      <c r="L74" s="39" t="s">
        <v>144</v>
      </c>
      <c r="M74" s="13"/>
      <c r="N74" s="14"/>
      <c r="O74" s="14"/>
      <c r="P74" s="36" t="e">
        <f t="shared" si="30"/>
        <v>#DIV/0!</v>
      </c>
      <c r="Q74" s="57">
        <v>5.5E-2</v>
      </c>
      <c r="R74" s="58">
        <f t="shared" si="31"/>
        <v>0</v>
      </c>
      <c r="S74" s="83">
        <f t="shared" si="32"/>
        <v>0</v>
      </c>
      <c r="T74" s="94">
        <v>1</v>
      </c>
      <c r="U74" s="91">
        <f t="shared" si="29"/>
        <v>0</v>
      </c>
    </row>
    <row r="75" spans="1:21" s="6" customFormat="1" ht="25.5" customHeight="1" x14ac:dyDescent="0.25">
      <c r="A75" s="7" t="s">
        <v>257</v>
      </c>
      <c r="B75" s="41" t="s">
        <v>93</v>
      </c>
      <c r="C75" s="23" t="s">
        <v>181</v>
      </c>
      <c r="D75" s="64"/>
      <c r="E75" s="54"/>
      <c r="F75" s="8"/>
      <c r="G75" s="8"/>
      <c r="H75" s="8"/>
      <c r="I75" s="8"/>
      <c r="J75" s="8"/>
      <c r="K75" s="9" t="s">
        <v>1</v>
      </c>
      <c r="L75" s="39" t="s">
        <v>144</v>
      </c>
      <c r="M75" s="13"/>
      <c r="N75" s="14"/>
      <c r="O75" s="14"/>
      <c r="P75" s="36" t="e">
        <f t="shared" ref="P75:P76" si="33">SUM(O75/N75)</f>
        <v>#DIV/0!</v>
      </c>
      <c r="Q75" s="57">
        <v>5.5E-2</v>
      </c>
      <c r="R75" s="58">
        <f t="shared" ref="R75:R76" si="34">O75</f>
        <v>0</v>
      </c>
      <c r="S75" s="83">
        <f t="shared" ref="S75:S76" si="35">R75*(1+Q75)</f>
        <v>0</v>
      </c>
      <c r="T75" s="94">
        <v>453</v>
      </c>
      <c r="U75" s="91">
        <f t="shared" si="29"/>
        <v>0</v>
      </c>
    </row>
    <row r="76" spans="1:21" s="6" customFormat="1" ht="25.5" customHeight="1" x14ac:dyDescent="0.25">
      <c r="A76" s="7" t="s">
        <v>258</v>
      </c>
      <c r="B76" s="41" t="s">
        <v>93</v>
      </c>
      <c r="C76" s="23" t="s">
        <v>182</v>
      </c>
      <c r="D76" s="64"/>
      <c r="E76" s="54"/>
      <c r="F76" s="8"/>
      <c r="G76" s="8"/>
      <c r="H76" s="8"/>
      <c r="I76" s="8"/>
      <c r="J76" s="8"/>
      <c r="K76" s="9" t="s">
        <v>1</v>
      </c>
      <c r="L76" s="39" t="s">
        <v>144</v>
      </c>
      <c r="M76" s="13"/>
      <c r="N76" s="14"/>
      <c r="O76" s="14"/>
      <c r="P76" s="36" t="e">
        <f t="shared" si="33"/>
        <v>#DIV/0!</v>
      </c>
      <c r="Q76" s="57">
        <v>5.5E-2</v>
      </c>
      <c r="R76" s="58">
        <f t="shared" si="34"/>
        <v>0</v>
      </c>
      <c r="S76" s="83">
        <f t="shared" si="35"/>
        <v>0</v>
      </c>
      <c r="T76" s="94">
        <v>20</v>
      </c>
      <c r="U76" s="91">
        <f t="shared" si="29"/>
        <v>0</v>
      </c>
    </row>
    <row r="77" spans="1:21" s="6" customFormat="1" ht="25.5" customHeight="1" x14ac:dyDescent="0.25">
      <c r="A77" s="7" t="s">
        <v>259</v>
      </c>
      <c r="B77" s="41" t="s">
        <v>93</v>
      </c>
      <c r="C77" s="23" t="s">
        <v>30</v>
      </c>
      <c r="D77" s="64" t="s">
        <v>31</v>
      </c>
      <c r="E77" s="54"/>
      <c r="F77" s="8"/>
      <c r="G77" s="8"/>
      <c r="H77" s="8"/>
      <c r="I77" s="8"/>
      <c r="J77" s="8"/>
      <c r="K77" s="9" t="s">
        <v>1</v>
      </c>
      <c r="L77" s="39" t="s">
        <v>144</v>
      </c>
      <c r="M77" s="13"/>
      <c r="N77" s="14"/>
      <c r="O77" s="14"/>
      <c r="P77" s="36" t="e">
        <f t="shared" si="0"/>
        <v>#DIV/0!</v>
      </c>
      <c r="Q77" s="57">
        <v>5.5E-2</v>
      </c>
      <c r="R77" s="58">
        <f t="shared" si="1"/>
        <v>0</v>
      </c>
      <c r="S77" s="83">
        <f t="shared" si="2"/>
        <v>0</v>
      </c>
      <c r="T77" s="94">
        <v>126</v>
      </c>
      <c r="U77" s="91">
        <f t="shared" si="29"/>
        <v>0</v>
      </c>
    </row>
    <row r="78" spans="1:21" s="6" customFormat="1" ht="25.5" customHeight="1" x14ac:dyDescent="0.25">
      <c r="A78" s="7" t="s">
        <v>260</v>
      </c>
      <c r="B78" s="65" t="s">
        <v>93</v>
      </c>
      <c r="C78" s="66" t="s">
        <v>171</v>
      </c>
      <c r="D78" s="74" t="s">
        <v>172</v>
      </c>
      <c r="E78" s="73"/>
      <c r="F78" s="67"/>
      <c r="G78" s="67"/>
      <c r="H78" s="67"/>
      <c r="I78" s="67"/>
      <c r="J78" s="67"/>
      <c r="K78" s="68" t="s">
        <v>1</v>
      </c>
      <c r="L78" s="69"/>
      <c r="M78" s="70"/>
      <c r="N78" s="71"/>
      <c r="O78" s="42"/>
      <c r="P78" s="43"/>
      <c r="Q78" s="72">
        <v>5.5E-2</v>
      </c>
      <c r="R78" s="60">
        <f t="shared" ref="R78:R80" si="36">O78</f>
        <v>0</v>
      </c>
      <c r="S78" s="84">
        <f t="shared" ref="S78:S80" si="37">R78*(1+Q78)</f>
        <v>0</v>
      </c>
      <c r="T78" s="92"/>
      <c r="U78" s="93"/>
    </row>
    <row r="79" spans="1:21" s="6" customFormat="1" ht="25.5" customHeight="1" x14ac:dyDescent="0.25">
      <c r="A79" s="7" t="s">
        <v>261</v>
      </c>
      <c r="B79" s="65" t="s">
        <v>93</v>
      </c>
      <c r="C79" s="66" t="s">
        <v>173</v>
      </c>
      <c r="D79" s="74" t="s">
        <v>12</v>
      </c>
      <c r="E79" s="73"/>
      <c r="F79" s="67"/>
      <c r="G79" s="67"/>
      <c r="H79" s="67"/>
      <c r="I79" s="67"/>
      <c r="J79" s="67"/>
      <c r="K79" s="68" t="s">
        <v>1</v>
      </c>
      <c r="L79" s="69"/>
      <c r="M79" s="70"/>
      <c r="N79" s="71"/>
      <c r="O79" s="42"/>
      <c r="P79" s="43"/>
      <c r="Q79" s="72">
        <v>5.5E-2</v>
      </c>
      <c r="R79" s="60">
        <f t="shared" ref="R79" si="38">O79</f>
        <v>0</v>
      </c>
      <c r="S79" s="84">
        <f t="shared" ref="S79" si="39">R79*(1+Q79)</f>
        <v>0</v>
      </c>
      <c r="T79" s="92">
        <v>94</v>
      </c>
      <c r="U79" s="93"/>
    </row>
    <row r="80" spans="1:21" s="6" customFormat="1" ht="25.5" customHeight="1" x14ac:dyDescent="0.25">
      <c r="A80" s="7" t="s">
        <v>262</v>
      </c>
      <c r="B80" s="65" t="s">
        <v>93</v>
      </c>
      <c r="C80" s="66" t="s">
        <v>174</v>
      </c>
      <c r="D80" s="74" t="s">
        <v>175</v>
      </c>
      <c r="E80" s="73"/>
      <c r="F80" s="67"/>
      <c r="G80" s="67"/>
      <c r="H80" s="67"/>
      <c r="I80" s="67"/>
      <c r="J80" s="67"/>
      <c r="K80" s="68" t="s">
        <v>1</v>
      </c>
      <c r="L80" s="69"/>
      <c r="M80" s="70"/>
      <c r="N80" s="71"/>
      <c r="O80" s="42"/>
      <c r="P80" s="43"/>
      <c r="Q80" s="72">
        <v>5.5E-2</v>
      </c>
      <c r="R80" s="60">
        <f t="shared" si="36"/>
        <v>0</v>
      </c>
      <c r="S80" s="84">
        <f t="shared" si="37"/>
        <v>0</v>
      </c>
      <c r="T80" s="92">
        <v>78</v>
      </c>
      <c r="U80" s="93"/>
    </row>
    <row r="81" spans="1:21" ht="25.5" customHeight="1" x14ac:dyDescent="0.25">
      <c r="A81" s="7" t="s">
        <v>263</v>
      </c>
      <c r="B81" s="16" t="s">
        <v>119</v>
      </c>
      <c r="C81" s="18" t="s">
        <v>100</v>
      </c>
      <c r="D81" s="31"/>
      <c r="E81" s="32"/>
      <c r="F81" s="31"/>
      <c r="G81" s="31"/>
      <c r="H81" s="31"/>
      <c r="I81" s="31"/>
      <c r="J81" s="31"/>
      <c r="K81" s="32" t="s">
        <v>1</v>
      </c>
      <c r="L81" s="40" t="s">
        <v>149</v>
      </c>
      <c r="M81" s="32" t="s">
        <v>157</v>
      </c>
      <c r="N81" s="61"/>
      <c r="O81" s="37"/>
      <c r="P81" s="62"/>
      <c r="Q81" s="57">
        <v>5.5E-2</v>
      </c>
      <c r="R81" s="58">
        <f t="shared" si="1"/>
        <v>0</v>
      </c>
      <c r="S81" s="83">
        <f t="shared" si="2"/>
        <v>0</v>
      </c>
      <c r="T81" s="94">
        <v>1</v>
      </c>
      <c r="U81" s="91">
        <f>SUM(T81*R81)</f>
        <v>0</v>
      </c>
    </row>
    <row r="82" spans="1:21" ht="25.5" customHeight="1" x14ac:dyDescent="0.25">
      <c r="A82" s="7" t="s">
        <v>264</v>
      </c>
      <c r="B82" s="16" t="s">
        <v>119</v>
      </c>
      <c r="C82" s="18" t="s">
        <v>101</v>
      </c>
      <c r="D82" s="31"/>
      <c r="E82" s="32"/>
      <c r="F82" s="31"/>
      <c r="G82" s="31"/>
      <c r="H82" s="31"/>
      <c r="I82" s="31"/>
      <c r="J82" s="31"/>
      <c r="K82" s="32" t="s">
        <v>1</v>
      </c>
      <c r="L82" s="40" t="s">
        <v>149</v>
      </c>
      <c r="M82" s="32" t="s">
        <v>157</v>
      </c>
      <c r="N82" s="61"/>
      <c r="O82" s="37"/>
      <c r="P82" s="62"/>
      <c r="Q82" s="57">
        <v>5.5E-2</v>
      </c>
      <c r="R82" s="58">
        <f t="shared" si="1"/>
        <v>0</v>
      </c>
      <c r="S82" s="83">
        <f t="shared" si="2"/>
        <v>0</v>
      </c>
      <c r="T82" s="94">
        <v>25</v>
      </c>
      <c r="U82" s="91">
        <f t="shared" ref="U82:U104" si="40">SUM(T82*R82)</f>
        <v>0</v>
      </c>
    </row>
    <row r="83" spans="1:21" ht="25.5" customHeight="1" x14ac:dyDescent="0.25">
      <c r="A83" s="7" t="s">
        <v>265</v>
      </c>
      <c r="B83" s="16" t="s">
        <v>119</v>
      </c>
      <c r="C83" s="18" t="s">
        <v>98</v>
      </c>
      <c r="D83" s="31"/>
      <c r="E83" s="32"/>
      <c r="F83" s="31"/>
      <c r="G83" s="31"/>
      <c r="H83" s="31"/>
      <c r="I83" s="31"/>
      <c r="J83" s="31"/>
      <c r="K83" s="32" t="s">
        <v>1</v>
      </c>
      <c r="L83" s="40" t="s">
        <v>149</v>
      </c>
      <c r="M83" s="32" t="s">
        <v>157</v>
      </c>
      <c r="N83" s="61"/>
      <c r="O83" s="37"/>
      <c r="P83" s="62"/>
      <c r="Q83" s="57">
        <v>5.5E-2</v>
      </c>
      <c r="R83" s="58">
        <f t="shared" ref="R83:R104" si="41">O83</f>
        <v>0</v>
      </c>
      <c r="S83" s="83">
        <f t="shared" ref="S83:S104" si="42">R83*(1+Q83)</f>
        <v>0</v>
      </c>
      <c r="T83" s="94">
        <v>1</v>
      </c>
      <c r="U83" s="91">
        <f t="shared" si="40"/>
        <v>0</v>
      </c>
    </row>
    <row r="84" spans="1:21" ht="25.5" customHeight="1" x14ac:dyDescent="0.25">
      <c r="A84" s="7" t="s">
        <v>266</v>
      </c>
      <c r="B84" s="16" t="s">
        <v>119</v>
      </c>
      <c r="C84" s="18" t="s">
        <v>99</v>
      </c>
      <c r="D84" s="31"/>
      <c r="E84" s="32"/>
      <c r="F84" s="31"/>
      <c r="G84" s="31"/>
      <c r="H84" s="31"/>
      <c r="I84" s="31"/>
      <c r="J84" s="31"/>
      <c r="K84" s="32" t="s">
        <v>1</v>
      </c>
      <c r="L84" s="40" t="s">
        <v>149</v>
      </c>
      <c r="M84" s="32" t="s">
        <v>157</v>
      </c>
      <c r="N84" s="61"/>
      <c r="O84" s="37"/>
      <c r="P84" s="62"/>
      <c r="Q84" s="57">
        <v>5.5E-2</v>
      </c>
      <c r="R84" s="58">
        <f t="shared" si="41"/>
        <v>0</v>
      </c>
      <c r="S84" s="83">
        <f t="shared" si="42"/>
        <v>0</v>
      </c>
      <c r="T84" s="94">
        <v>2</v>
      </c>
      <c r="U84" s="91">
        <f t="shared" si="40"/>
        <v>0</v>
      </c>
    </row>
    <row r="85" spans="1:21" ht="25.5" customHeight="1" x14ac:dyDescent="0.25">
      <c r="A85" s="7" t="s">
        <v>267</v>
      </c>
      <c r="B85" s="16" t="s">
        <v>119</v>
      </c>
      <c r="C85" s="21" t="s">
        <v>107</v>
      </c>
      <c r="D85" s="31"/>
      <c r="E85" s="32" t="s">
        <v>152</v>
      </c>
      <c r="F85" s="31"/>
      <c r="G85" s="31"/>
      <c r="H85" s="31"/>
      <c r="I85" s="31"/>
      <c r="J85" s="31"/>
      <c r="K85" s="32" t="s">
        <v>1</v>
      </c>
      <c r="L85" s="40" t="s">
        <v>149</v>
      </c>
      <c r="M85" s="32" t="s">
        <v>157</v>
      </c>
      <c r="N85" s="61"/>
      <c r="O85" s="37"/>
      <c r="P85" s="62"/>
      <c r="Q85" s="57">
        <v>5.5E-2</v>
      </c>
      <c r="R85" s="58">
        <f t="shared" si="41"/>
        <v>0</v>
      </c>
      <c r="S85" s="83">
        <f t="shared" si="42"/>
        <v>0</v>
      </c>
      <c r="T85" s="94">
        <v>1</v>
      </c>
      <c r="U85" s="91">
        <f t="shared" si="40"/>
        <v>0</v>
      </c>
    </row>
    <row r="86" spans="1:21" ht="25.5" customHeight="1" x14ac:dyDescent="0.25">
      <c r="A86" s="7" t="s">
        <v>268</v>
      </c>
      <c r="B86" s="16" t="s">
        <v>119</v>
      </c>
      <c r="C86" s="19" t="s">
        <v>111</v>
      </c>
      <c r="D86" s="31"/>
      <c r="E86" s="32"/>
      <c r="F86" s="31"/>
      <c r="G86" s="31"/>
      <c r="H86" s="31"/>
      <c r="I86" s="31"/>
      <c r="J86" s="31"/>
      <c r="K86" s="32" t="s">
        <v>1</v>
      </c>
      <c r="L86" s="40" t="s">
        <v>149</v>
      </c>
      <c r="M86" s="32" t="s">
        <v>157</v>
      </c>
      <c r="N86" s="61"/>
      <c r="O86" s="37"/>
      <c r="P86" s="62"/>
      <c r="Q86" s="57">
        <v>5.5E-2</v>
      </c>
      <c r="R86" s="58">
        <f t="shared" si="41"/>
        <v>0</v>
      </c>
      <c r="S86" s="83">
        <f t="shared" si="42"/>
        <v>0</v>
      </c>
      <c r="T86" s="94">
        <v>9</v>
      </c>
      <c r="U86" s="91">
        <f t="shared" si="40"/>
        <v>0</v>
      </c>
    </row>
    <row r="87" spans="1:21" ht="25.5" customHeight="1" x14ac:dyDescent="0.25">
      <c r="A87" s="7" t="s">
        <v>269</v>
      </c>
      <c r="B87" s="16" t="s">
        <v>119</v>
      </c>
      <c r="C87" s="18" t="s">
        <v>109</v>
      </c>
      <c r="D87" s="31"/>
      <c r="E87" s="32"/>
      <c r="F87" s="31"/>
      <c r="G87" s="31"/>
      <c r="H87" s="31"/>
      <c r="I87" s="31"/>
      <c r="J87" s="31"/>
      <c r="K87" s="32" t="s">
        <v>1</v>
      </c>
      <c r="L87" s="40" t="s">
        <v>149</v>
      </c>
      <c r="M87" s="32" t="s">
        <v>157</v>
      </c>
      <c r="N87" s="61"/>
      <c r="O87" s="37"/>
      <c r="P87" s="62"/>
      <c r="Q87" s="57">
        <v>5.5E-2</v>
      </c>
      <c r="R87" s="58">
        <f t="shared" si="41"/>
        <v>0</v>
      </c>
      <c r="S87" s="83">
        <f t="shared" si="42"/>
        <v>0</v>
      </c>
      <c r="T87" s="94">
        <v>1</v>
      </c>
      <c r="U87" s="91">
        <f t="shared" si="40"/>
        <v>0</v>
      </c>
    </row>
    <row r="88" spans="1:21" ht="25.5" customHeight="1" x14ac:dyDescent="0.25">
      <c r="A88" s="7" t="s">
        <v>270</v>
      </c>
      <c r="B88" s="16" t="s">
        <v>119</v>
      </c>
      <c r="C88" s="18" t="s">
        <v>110</v>
      </c>
      <c r="D88" s="31"/>
      <c r="E88" s="32"/>
      <c r="F88" s="31"/>
      <c r="G88" s="31"/>
      <c r="H88" s="31"/>
      <c r="I88" s="31"/>
      <c r="J88" s="31"/>
      <c r="K88" s="32" t="s">
        <v>1</v>
      </c>
      <c r="L88" s="40" t="s">
        <v>149</v>
      </c>
      <c r="M88" s="32" t="s">
        <v>157</v>
      </c>
      <c r="N88" s="61"/>
      <c r="O88" s="37"/>
      <c r="P88" s="62"/>
      <c r="Q88" s="57">
        <v>5.5E-2</v>
      </c>
      <c r="R88" s="58">
        <f t="shared" si="41"/>
        <v>0</v>
      </c>
      <c r="S88" s="83">
        <f t="shared" si="42"/>
        <v>0</v>
      </c>
      <c r="T88" s="94">
        <v>1</v>
      </c>
      <c r="U88" s="91">
        <f t="shared" si="40"/>
        <v>0</v>
      </c>
    </row>
    <row r="89" spans="1:21" ht="25.5" customHeight="1" x14ac:dyDescent="0.25">
      <c r="A89" s="7" t="s">
        <v>271</v>
      </c>
      <c r="B89" s="16" t="s">
        <v>119</v>
      </c>
      <c r="C89" s="18" t="s">
        <v>108</v>
      </c>
      <c r="D89" s="31"/>
      <c r="E89" s="32"/>
      <c r="F89" s="31"/>
      <c r="G89" s="31"/>
      <c r="H89" s="31"/>
      <c r="I89" s="31"/>
      <c r="J89" s="31"/>
      <c r="K89" s="32" t="s">
        <v>1</v>
      </c>
      <c r="L89" s="40" t="s">
        <v>149</v>
      </c>
      <c r="M89" s="32" t="s">
        <v>157</v>
      </c>
      <c r="N89" s="61"/>
      <c r="O89" s="37"/>
      <c r="P89" s="62"/>
      <c r="Q89" s="57">
        <v>5.5E-2</v>
      </c>
      <c r="R89" s="58">
        <f t="shared" si="41"/>
        <v>0</v>
      </c>
      <c r="S89" s="83">
        <f t="shared" si="42"/>
        <v>0</v>
      </c>
      <c r="T89" s="94">
        <v>1</v>
      </c>
      <c r="U89" s="91">
        <f t="shared" si="40"/>
        <v>0</v>
      </c>
    </row>
    <row r="90" spans="1:21" ht="25.5" customHeight="1" x14ac:dyDescent="0.25">
      <c r="A90" s="7" t="s">
        <v>272</v>
      </c>
      <c r="B90" s="16" t="s">
        <v>119</v>
      </c>
      <c r="C90" s="18" t="s">
        <v>106</v>
      </c>
      <c r="D90" s="31"/>
      <c r="E90" s="32"/>
      <c r="F90" s="31"/>
      <c r="G90" s="31"/>
      <c r="H90" s="31"/>
      <c r="I90" s="31"/>
      <c r="J90" s="31"/>
      <c r="K90" s="32" t="s">
        <v>1</v>
      </c>
      <c r="L90" s="40" t="s">
        <v>149</v>
      </c>
      <c r="M90" s="32" t="s">
        <v>157</v>
      </c>
      <c r="N90" s="61"/>
      <c r="O90" s="37"/>
      <c r="P90" s="62"/>
      <c r="Q90" s="57">
        <v>5.5E-2</v>
      </c>
      <c r="R90" s="58">
        <f t="shared" si="41"/>
        <v>0</v>
      </c>
      <c r="S90" s="83">
        <f t="shared" si="42"/>
        <v>0</v>
      </c>
      <c r="T90" s="94">
        <v>12</v>
      </c>
      <c r="U90" s="91">
        <f t="shared" si="40"/>
        <v>0</v>
      </c>
    </row>
    <row r="91" spans="1:21" ht="25.5" customHeight="1" x14ac:dyDescent="0.25">
      <c r="A91" s="7" t="s">
        <v>273</v>
      </c>
      <c r="B91" s="16" t="s">
        <v>119</v>
      </c>
      <c r="C91" s="18" t="s">
        <v>104</v>
      </c>
      <c r="D91" s="31"/>
      <c r="E91" s="32"/>
      <c r="F91" s="31"/>
      <c r="G91" s="31"/>
      <c r="H91" s="31"/>
      <c r="I91" s="31"/>
      <c r="J91" s="31"/>
      <c r="K91" s="32" t="s">
        <v>1</v>
      </c>
      <c r="L91" s="40" t="s">
        <v>149</v>
      </c>
      <c r="M91" s="32" t="s">
        <v>157</v>
      </c>
      <c r="N91" s="61"/>
      <c r="O91" s="37"/>
      <c r="P91" s="62"/>
      <c r="Q91" s="57">
        <v>5.5E-2</v>
      </c>
      <c r="R91" s="58">
        <f t="shared" si="41"/>
        <v>0</v>
      </c>
      <c r="S91" s="83">
        <f t="shared" si="42"/>
        <v>0</v>
      </c>
      <c r="T91" s="94">
        <v>1</v>
      </c>
      <c r="U91" s="91">
        <f t="shared" si="40"/>
        <v>0</v>
      </c>
    </row>
    <row r="92" spans="1:21" ht="25.5" customHeight="1" x14ac:dyDescent="0.25">
      <c r="A92" s="7" t="s">
        <v>274</v>
      </c>
      <c r="B92" s="16" t="s">
        <v>119</v>
      </c>
      <c r="C92" s="18" t="s">
        <v>105</v>
      </c>
      <c r="D92" s="31"/>
      <c r="E92" s="32"/>
      <c r="F92" s="31"/>
      <c r="G92" s="31"/>
      <c r="H92" s="31"/>
      <c r="I92" s="31"/>
      <c r="J92" s="31"/>
      <c r="K92" s="32" t="s">
        <v>1</v>
      </c>
      <c r="L92" s="40" t="s">
        <v>149</v>
      </c>
      <c r="M92" s="32" t="s">
        <v>157</v>
      </c>
      <c r="N92" s="61"/>
      <c r="O92" s="37"/>
      <c r="P92" s="62"/>
      <c r="Q92" s="57">
        <v>5.5E-2</v>
      </c>
      <c r="R92" s="58">
        <f t="shared" si="41"/>
        <v>0</v>
      </c>
      <c r="S92" s="83">
        <f t="shared" si="42"/>
        <v>0</v>
      </c>
      <c r="T92" s="94">
        <v>44</v>
      </c>
      <c r="U92" s="91">
        <f t="shared" si="40"/>
        <v>0</v>
      </c>
    </row>
    <row r="93" spans="1:21" ht="25.5" customHeight="1" x14ac:dyDescent="0.25">
      <c r="A93" s="7" t="s">
        <v>275</v>
      </c>
      <c r="B93" s="16" t="s">
        <v>119</v>
      </c>
      <c r="C93" s="18" t="s">
        <v>127</v>
      </c>
      <c r="D93" s="31"/>
      <c r="E93" s="32"/>
      <c r="F93" s="31"/>
      <c r="G93" s="31"/>
      <c r="H93" s="31"/>
      <c r="I93" s="31"/>
      <c r="J93" s="31"/>
      <c r="K93" s="32" t="s">
        <v>1</v>
      </c>
      <c r="L93" s="40" t="s">
        <v>149</v>
      </c>
      <c r="M93" s="32" t="s">
        <v>157</v>
      </c>
      <c r="N93" s="61"/>
      <c r="O93" s="37"/>
      <c r="P93" s="62"/>
      <c r="Q93" s="57">
        <v>5.5E-2</v>
      </c>
      <c r="R93" s="58">
        <f t="shared" si="41"/>
        <v>0</v>
      </c>
      <c r="S93" s="83">
        <f t="shared" si="42"/>
        <v>0</v>
      </c>
      <c r="T93" s="94">
        <v>1</v>
      </c>
      <c r="U93" s="91">
        <f t="shared" si="40"/>
        <v>0</v>
      </c>
    </row>
    <row r="94" spans="1:21" ht="25.5" customHeight="1" x14ac:dyDescent="0.25">
      <c r="A94" s="7" t="s">
        <v>276</v>
      </c>
      <c r="B94" s="16" t="s">
        <v>119</v>
      </c>
      <c r="C94" s="18" t="s">
        <v>95</v>
      </c>
      <c r="D94" s="31"/>
      <c r="E94" s="32"/>
      <c r="F94" s="31"/>
      <c r="G94" s="31"/>
      <c r="H94" s="31"/>
      <c r="I94" s="31"/>
      <c r="J94" s="31"/>
      <c r="K94" s="32" t="s">
        <v>1</v>
      </c>
      <c r="L94" s="40" t="s">
        <v>149</v>
      </c>
      <c r="M94" s="32" t="s">
        <v>157</v>
      </c>
      <c r="N94" s="61"/>
      <c r="O94" s="37"/>
      <c r="P94" s="62"/>
      <c r="Q94" s="57">
        <v>5.5E-2</v>
      </c>
      <c r="R94" s="58">
        <f t="shared" si="41"/>
        <v>0</v>
      </c>
      <c r="S94" s="83">
        <f t="shared" si="42"/>
        <v>0</v>
      </c>
      <c r="T94" s="94">
        <v>1</v>
      </c>
      <c r="U94" s="91">
        <f t="shared" si="40"/>
        <v>0</v>
      </c>
    </row>
    <row r="95" spans="1:21" ht="25.5" customHeight="1" x14ac:dyDescent="0.25">
      <c r="A95" s="7" t="s">
        <v>277</v>
      </c>
      <c r="B95" s="16" t="s">
        <v>119</v>
      </c>
      <c r="C95" s="18" t="s">
        <v>96</v>
      </c>
      <c r="D95" s="31"/>
      <c r="E95" s="32"/>
      <c r="F95" s="31"/>
      <c r="G95" s="31"/>
      <c r="H95" s="31"/>
      <c r="I95" s="31"/>
      <c r="J95" s="31"/>
      <c r="K95" s="32" t="s">
        <v>1</v>
      </c>
      <c r="L95" s="40" t="s">
        <v>149</v>
      </c>
      <c r="M95" s="32" t="s">
        <v>157</v>
      </c>
      <c r="N95" s="61"/>
      <c r="O95" s="37"/>
      <c r="P95" s="62"/>
      <c r="Q95" s="57">
        <v>5.5E-2</v>
      </c>
      <c r="R95" s="58">
        <f t="shared" si="41"/>
        <v>0</v>
      </c>
      <c r="S95" s="83">
        <f t="shared" si="42"/>
        <v>0</v>
      </c>
      <c r="T95" s="94">
        <v>1</v>
      </c>
      <c r="U95" s="91">
        <f t="shared" si="40"/>
        <v>0</v>
      </c>
    </row>
    <row r="96" spans="1:21" ht="25.5" customHeight="1" x14ac:dyDescent="0.25">
      <c r="A96" s="7" t="s">
        <v>278</v>
      </c>
      <c r="B96" s="16" t="s">
        <v>119</v>
      </c>
      <c r="C96" s="18" t="s">
        <v>121</v>
      </c>
      <c r="D96" s="31"/>
      <c r="E96" s="32"/>
      <c r="F96" s="31"/>
      <c r="G96" s="31"/>
      <c r="H96" s="31"/>
      <c r="I96" s="31"/>
      <c r="J96" s="31"/>
      <c r="K96" s="32" t="s">
        <v>1</v>
      </c>
      <c r="L96" s="40" t="s">
        <v>149</v>
      </c>
      <c r="M96" s="32" t="s">
        <v>157</v>
      </c>
      <c r="N96" s="61"/>
      <c r="O96" s="37"/>
      <c r="P96" s="62"/>
      <c r="Q96" s="57">
        <v>5.5E-2</v>
      </c>
      <c r="R96" s="58">
        <f t="shared" si="41"/>
        <v>0</v>
      </c>
      <c r="S96" s="83">
        <f t="shared" si="42"/>
        <v>0</v>
      </c>
      <c r="T96" s="94">
        <v>5</v>
      </c>
      <c r="U96" s="91">
        <f t="shared" si="40"/>
        <v>0</v>
      </c>
    </row>
    <row r="97" spans="1:21" ht="25.5" customHeight="1" x14ac:dyDescent="0.25">
      <c r="A97" s="7" t="s">
        <v>279</v>
      </c>
      <c r="B97" s="16" t="s">
        <v>119</v>
      </c>
      <c r="C97" s="18" t="s">
        <v>97</v>
      </c>
      <c r="D97" s="31"/>
      <c r="E97" s="32"/>
      <c r="F97" s="31"/>
      <c r="G97" s="31"/>
      <c r="H97" s="31"/>
      <c r="I97" s="31"/>
      <c r="J97" s="31"/>
      <c r="K97" s="32" t="s">
        <v>1</v>
      </c>
      <c r="L97" s="40" t="s">
        <v>149</v>
      </c>
      <c r="M97" s="32" t="s">
        <v>157</v>
      </c>
      <c r="N97" s="61"/>
      <c r="O97" s="37"/>
      <c r="P97" s="62"/>
      <c r="Q97" s="57">
        <v>5.5E-2</v>
      </c>
      <c r="R97" s="58">
        <f t="shared" si="41"/>
        <v>0</v>
      </c>
      <c r="S97" s="83">
        <f t="shared" si="42"/>
        <v>0</v>
      </c>
      <c r="T97" s="94">
        <v>62</v>
      </c>
      <c r="U97" s="91">
        <f t="shared" si="40"/>
        <v>0</v>
      </c>
    </row>
    <row r="98" spans="1:21" ht="25.5" customHeight="1" x14ac:dyDescent="0.25">
      <c r="A98" s="7" t="s">
        <v>280</v>
      </c>
      <c r="B98" s="16" t="s">
        <v>119</v>
      </c>
      <c r="C98" s="18" t="s">
        <v>102</v>
      </c>
      <c r="D98" s="31"/>
      <c r="E98" s="32"/>
      <c r="F98" s="31"/>
      <c r="G98" s="31"/>
      <c r="H98" s="31"/>
      <c r="I98" s="31"/>
      <c r="J98" s="31"/>
      <c r="K98" s="32" t="s">
        <v>1</v>
      </c>
      <c r="L98" s="40" t="s">
        <v>149</v>
      </c>
      <c r="M98" s="32" t="s">
        <v>157</v>
      </c>
      <c r="N98" s="61"/>
      <c r="O98" s="37"/>
      <c r="P98" s="62"/>
      <c r="Q98" s="57">
        <v>5.5E-2</v>
      </c>
      <c r="R98" s="58">
        <f t="shared" si="41"/>
        <v>0</v>
      </c>
      <c r="S98" s="83">
        <f t="shared" si="42"/>
        <v>0</v>
      </c>
      <c r="T98" s="94">
        <v>1</v>
      </c>
      <c r="U98" s="91">
        <f t="shared" si="40"/>
        <v>0</v>
      </c>
    </row>
    <row r="99" spans="1:21" ht="25.5" customHeight="1" x14ac:dyDescent="0.25">
      <c r="A99" s="7" t="s">
        <v>281</v>
      </c>
      <c r="B99" s="16" t="s">
        <v>119</v>
      </c>
      <c r="C99" s="18" t="s">
        <v>103</v>
      </c>
      <c r="D99" s="31"/>
      <c r="E99" s="32"/>
      <c r="F99" s="31"/>
      <c r="G99" s="31"/>
      <c r="H99" s="31"/>
      <c r="I99" s="31"/>
      <c r="J99" s="31"/>
      <c r="K99" s="32" t="s">
        <v>1</v>
      </c>
      <c r="L99" s="40" t="s">
        <v>149</v>
      </c>
      <c r="M99" s="32" t="s">
        <v>157</v>
      </c>
      <c r="N99" s="61"/>
      <c r="O99" s="37"/>
      <c r="P99" s="62"/>
      <c r="Q99" s="57">
        <v>5.5E-2</v>
      </c>
      <c r="R99" s="58">
        <f t="shared" si="41"/>
        <v>0</v>
      </c>
      <c r="S99" s="83">
        <f t="shared" si="42"/>
        <v>0</v>
      </c>
      <c r="T99" s="94">
        <v>8</v>
      </c>
      <c r="U99" s="91">
        <f t="shared" si="40"/>
        <v>0</v>
      </c>
    </row>
    <row r="100" spans="1:21" ht="25.5" customHeight="1" x14ac:dyDescent="0.25">
      <c r="A100" s="7" t="s">
        <v>282</v>
      </c>
      <c r="B100" s="16" t="s">
        <v>120</v>
      </c>
      <c r="C100" s="18" t="s">
        <v>114</v>
      </c>
      <c r="D100" s="31"/>
      <c r="E100" s="32"/>
      <c r="F100" s="31"/>
      <c r="G100" s="31"/>
      <c r="H100" s="31"/>
      <c r="I100" s="31"/>
      <c r="J100" s="31"/>
      <c r="K100" s="32" t="s">
        <v>1</v>
      </c>
      <c r="L100" s="40" t="s">
        <v>149</v>
      </c>
      <c r="M100" s="32" t="s">
        <v>157</v>
      </c>
      <c r="N100" s="61"/>
      <c r="O100" s="37"/>
      <c r="P100" s="62"/>
      <c r="Q100" s="57">
        <v>5.5E-2</v>
      </c>
      <c r="R100" s="58">
        <f t="shared" si="41"/>
        <v>0</v>
      </c>
      <c r="S100" s="83">
        <f t="shared" si="42"/>
        <v>0</v>
      </c>
      <c r="T100" s="94">
        <v>263</v>
      </c>
      <c r="U100" s="91">
        <f t="shared" si="40"/>
        <v>0</v>
      </c>
    </row>
    <row r="101" spans="1:21" ht="25.5" customHeight="1" x14ac:dyDescent="0.25">
      <c r="A101" s="7" t="s">
        <v>283</v>
      </c>
      <c r="B101" s="16" t="s">
        <v>120</v>
      </c>
      <c r="C101" s="18" t="s">
        <v>112</v>
      </c>
      <c r="D101" s="31"/>
      <c r="E101" s="32"/>
      <c r="F101" s="31"/>
      <c r="G101" s="31"/>
      <c r="H101" s="31"/>
      <c r="I101" s="31"/>
      <c r="J101" s="31"/>
      <c r="K101" s="32" t="s">
        <v>1</v>
      </c>
      <c r="L101" s="40" t="s">
        <v>149</v>
      </c>
      <c r="M101" s="32" t="s">
        <v>157</v>
      </c>
      <c r="N101" s="61"/>
      <c r="O101" s="37"/>
      <c r="P101" s="62"/>
      <c r="Q101" s="57">
        <v>5.5E-2</v>
      </c>
      <c r="R101" s="58">
        <f t="shared" si="41"/>
        <v>0</v>
      </c>
      <c r="S101" s="83">
        <f t="shared" si="42"/>
        <v>0</v>
      </c>
      <c r="T101" s="94">
        <v>708</v>
      </c>
      <c r="U101" s="91">
        <f t="shared" si="40"/>
        <v>0</v>
      </c>
    </row>
    <row r="102" spans="1:21" ht="25.5" customHeight="1" x14ac:dyDescent="0.25">
      <c r="A102" s="7" t="s">
        <v>284</v>
      </c>
      <c r="B102" s="16" t="s">
        <v>120</v>
      </c>
      <c r="C102" s="18" t="s">
        <v>113</v>
      </c>
      <c r="D102" s="31"/>
      <c r="E102" s="32"/>
      <c r="F102" s="31"/>
      <c r="G102" s="31"/>
      <c r="H102" s="31"/>
      <c r="I102" s="31"/>
      <c r="J102" s="31"/>
      <c r="K102" s="32" t="s">
        <v>1</v>
      </c>
      <c r="L102" s="40" t="s">
        <v>149</v>
      </c>
      <c r="M102" s="32" t="s">
        <v>157</v>
      </c>
      <c r="N102" s="61"/>
      <c r="O102" s="37"/>
      <c r="P102" s="62"/>
      <c r="Q102" s="57">
        <v>5.5E-2</v>
      </c>
      <c r="R102" s="58">
        <f t="shared" si="41"/>
        <v>0</v>
      </c>
      <c r="S102" s="83">
        <f t="shared" si="42"/>
        <v>0</v>
      </c>
      <c r="T102" s="94">
        <v>798</v>
      </c>
      <c r="U102" s="91">
        <f t="shared" si="40"/>
        <v>0</v>
      </c>
    </row>
    <row r="103" spans="1:21" ht="25.5" customHeight="1" x14ac:dyDescent="0.25">
      <c r="A103" s="7" t="s">
        <v>285</v>
      </c>
      <c r="B103" s="16" t="s">
        <v>120</v>
      </c>
      <c r="C103" s="18" t="s">
        <v>115</v>
      </c>
      <c r="D103" s="31"/>
      <c r="E103" s="32"/>
      <c r="F103" s="31"/>
      <c r="G103" s="31"/>
      <c r="H103" s="31"/>
      <c r="I103" s="31"/>
      <c r="J103" s="31"/>
      <c r="K103" s="32" t="s">
        <v>1</v>
      </c>
      <c r="L103" s="40" t="s">
        <v>149</v>
      </c>
      <c r="M103" s="32" t="s">
        <v>157</v>
      </c>
      <c r="N103" s="61"/>
      <c r="O103" s="37"/>
      <c r="P103" s="62"/>
      <c r="Q103" s="57">
        <v>5.5E-2</v>
      </c>
      <c r="R103" s="58">
        <f t="shared" si="41"/>
        <v>0</v>
      </c>
      <c r="S103" s="83">
        <f t="shared" si="42"/>
        <v>0</v>
      </c>
      <c r="T103" s="94">
        <v>972</v>
      </c>
      <c r="U103" s="91">
        <f t="shared" si="40"/>
        <v>0</v>
      </c>
    </row>
    <row r="104" spans="1:21" ht="25.5" customHeight="1" thickBot="1" x14ac:dyDescent="0.3">
      <c r="A104" s="7" t="s">
        <v>286</v>
      </c>
      <c r="B104" s="17" t="s">
        <v>120</v>
      </c>
      <c r="C104" s="20" t="s">
        <v>118</v>
      </c>
      <c r="D104" s="33"/>
      <c r="E104" s="34"/>
      <c r="F104" s="33"/>
      <c r="G104" s="33"/>
      <c r="H104" s="33"/>
      <c r="I104" s="33"/>
      <c r="J104" s="33"/>
      <c r="K104" s="34" t="s">
        <v>1</v>
      </c>
      <c r="L104" s="75" t="s">
        <v>149</v>
      </c>
      <c r="M104" s="34" t="s">
        <v>157</v>
      </c>
      <c r="N104" s="76"/>
      <c r="O104" s="38"/>
      <c r="P104" s="77"/>
      <c r="Q104" s="78">
        <v>5.5E-2</v>
      </c>
      <c r="R104" s="79">
        <f t="shared" si="41"/>
        <v>0</v>
      </c>
      <c r="S104" s="85">
        <f t="shared" si="42"/>
        <v>0</v>
      </c>
      <c r="T104" s="95">
        <v>1</v>
      </c>
      <c r="U104" s="96">
        <f t="shared" si="40"/>
        <v>0</v>
      </c>
    </row>
    <row r="105" spans="1:21" ht="13.5" thickBot="1" x14ac:dyDescent="0.3"/>
    <row r="106" spans="1:21" ht="71.25" customHeight="1" thickBot="1" x14ac:dyDescent="0.3">
      <c r="T106" s="113" t="s">
        <v>288</v>
      </c>
      <c r="U106" s="114">
        <f>SUM(U7:U104)</f>
        <v>0</v>
      </c>
    </row>
  </sheetData>
  <sortState xmlns:xlrd2="http://schemas.microsoft.com/office/spreadsheetml/2017/richdata2" ref="B21:S51">
    <sortCondition ref="C21:C51"/>
  </sortState>
  <mergeCells count="5">
    <mergeCell ref="A1:U1"/>
    <mergeCell ref="A2:U2"/>
    <mergeCell ref="K4:S4"/>
    <mergeCell ref="A3:U3"/>
    <mergeCell ref="A4:D4"/>
  </mergeCells>
  <phoneticPr fontId="20" type="noConversion"/>
  <hyperlinks>
    <hyperlink ref="M6" r:id="rId1" display="https://rnm.franceagrimer.fr/prix" xr:uid="{00000000-0004-0000-0000-000000000000}"/>
  </hyperlinks>
  <printOptions horizontalCentered="1" verticalCentered="1"/>
  <pageMargins left="0.70866141732283472" right="0.70866141732283472" top="0.35433070866141736" bottom="0.35433070866141736" header="0.31496062992125984" footer="0.31496062992125984"/>
  <pageSetup paperSize="8" scale="51" fitToHeight="0" orientation="landscape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ECDAB-A9D2-48F2-BDD2-A3255F95629E}">
  <sheetPr>
    <pageSetUpPr fitToPage="1"/>
  </sheetPr>
  <dimension ref="A1:U106"/>
  <sheetViews>
    <sheetView topLeftCell="A88" zoomScale="70" zoomScaleNormal="70" workbookViewId="0">
      <selection activeCell="J114" sqref="J114"/>
    </sheetView>
  </sheetViews>
  <sheetFormatPr baseColWidth="10" defaultRowHeight="12.75" x14ac:dyDescent="0.25"/>
  <cols>
    <col min="1" max="1" width="4.85546875" style="3" customWidth="1"/>
    <col min="2" max="2" width="11.28515625" style="15" customWidth="1"/>
    <col min="3" max="3" width="32.140625" style="22" customWidth="1"/>
    <col min="4" max="4" width="22.7109375" style="22" customWidth="1"/>
    <col min="5" max="5" width="12" style="3" customWidth="1"/>
    <col min="6" max="6" width="18.28515625" style="22" customWidth="1"/>
    <col min="7" max="7" width="17.85546875" style="22" customWidth="1"/>
    <col min="8" max="8" width="16.7109375" style="22" customWidth="1"/>
    <col min="9" max="9" width="18.28515625" style="22" customWidth="1"/>
    <col min="10" max="10" width="15.5703125" style="22" customWidth="1"/>
    <col min="11" max="11" width="15.5703125" style="3" customWidth="1"/>
    <col min="12" max="12" width="13.7109375" style="3" customWidth="1"/>
    <col min="13" max="13" width="42.28515625" style="3" customWidth="1"/>
    <col min="14" max="15" width="19.85546875" style="3" customWidth="1"/>
    <col min="16" max="16" width="19.85546875" style="5" customWidth="1"/>
    <col min="17" max="17" width="13.140625" style="3" customWidth="1"/>
    <col min="18" max="19" width="14.7109375" style="3" customWidth="1"/>
    <col min="20" max="21" width="14.85546875" style="5" customWidth="1"/>
    <col min="22" max="16384" width="11.42578125" style="3"/>
  </cols>
  <sheetData>
    <row r="1" spans="1:21" ht="30.75" customHeight="1" x14ac:dyDescent="0.25">
      <c r="A1" s="1" t="s">
        <v>150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54.75" customHeight="1" x14ac:dyDescent="0.25">
      <c r="A2" s="109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</row>
    <row r="3" spans="1:21" ht="60" customHeight="1" x14ac:dyDescent="0.25">
      <c r="A3" s="111" t="s">
        <v>183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</row>
    <row r="4" spans="1:21" s="6" customFormat="1" ht="24.75" customHeight="1" thickBot="1" x14ac:dyDescent="0.3">
      <c r="A4" s="112"/>
      <c r="B4" s="112"/>
      <c r="C4" s="112"/>
      <c r="D4" s="112"/>
      <c r="E4" s="52"/>
      <c r="F4" s="98"/>
      <c r="G4" s="98"/>
      <c r="H4" s="98"/>
      <c r="I4" s="98"/>
      <c r="J4" s="98"/>
      <c r="K4" s="110"/>
      <c r="L4" s="110"/>
      <c r="M4" s="110"/>
      <c r="N4" s="110"/>
      <c r="O4" s="110"/>
      <c r="P4" s="110"/>
      <c r="Q4" s="110"/>
      <c r="R4" s="110"/>
      <c r="S4" s="110"/>
      <c r="T4" s="97"/>
      <c r="U4" s="97"/>
    </row>
    <row r="5" spans="1:21" s="2" customFormat="1" ht="73.5" customHeight="1" x14ac:dyDescent="0.25">
      <c r="A5" s="26" t="s">
        <v>89</v>
      </c>
      <c r="B5" s="27" t="s">
        <v>128</v>
      </c>
      <c r="C5" s="28" t="s">
        <v>117</v>
      </c>
      <c r="D5" s="28" t="s">
        <v>132</v>
      </c>
      <c r="E5" s="28" t="s">
        <v>151</v>
      </c>
      <c r="F5" s="29" t="s">
        <v>91</v>
      </c>
      <c r="G5" s="29" t="s">
        <v>148</v>
      </c>
      <c r="H5" s="29" t="s">
        <v>94</v>
      </c>
      <c r="I5" s="29" t="s">
        <v>133</v>
      </c>
      <c r="J5" s="29" t="s">
        <v>134</v>
      </c>
      <c r="K5" s="28" t="s">
        <v>135</v>
      </c>
      <c r="L5" s="28" t="s">
        <v>145</v>
      </c>
      <c r="M5" s="30" t="s">
        <v>129</v>
      </c>
      <c r="N5" s="30" t="s">
        <v>136</v>
      </c>
      <c r="O5" s="29" t="s">
        <v>130</v>
      </c>
      <c r="P5" s="35" t="s">
        <v>131</v>
      </c>
      <c r="Q5" s="28" t="s">
        <v>146</v>
      </c>
      <c r="R5" s="28" t="s">
        <v>154</v>
      </c>
      <c r="S5" s="81" t="s">
        <v>155</v>
      </c>
      <c r="T5" s="86" t="s">
        <v>147</v>
      </c>
      <c r="U5" s="87" t="s">
        <v>156</v>
      </c>
    </row>
    <row r="6" spans="1:21" s="6" customFormat="1" ht="25.5" customHeight="1" x14ac:dyDescent="0.25">
      <c r="A6" s="44" t="s">
        <v>137</v>
      </c>
      <c r="B6" s="45" t="s">
        <v>138</v>
      </c>
      <c r="C6" s="46" t="s">
        <v>139</v>
      </c>
      <c r="D6" s="63" t="s">
        <v>140</v>
      </c>
      <c r="E6" s="53" t="s">
        <v>152</v>
      </c>
      <c r="F6" s="47" t="s">
        <v>139</v>
      </c>
      <c r="G6" s="53" t="s">
        <v>152</v>
      </c>
      <c r="H6" s="47" t="s">
        <v>141</v>
      </c>
      <c r="I6" s="47" t="s">
        <v>142</v>
      </c>
      <c r="J6" s="47" t="s">
        <v>143</v>
      </c>
      <c r="K6" s="48" t="s">
        <v>1</v>
      </c>
      <c r="L6" s="49" t="s">
        <v>144</v>
      </c>
      <c r="M6" s="55" t="s">
        <v>153</v>
      </c>
      <c r="N6" s="50">
        <v>20</v>
      </c>
      <c r="O6" s="50">
        <v>15</v>
      </c>
      <c r="P6" s="51">
        <f>SUM(O6/N6)</f>
        <v>0.75</v>
      </c>
      <c r="Q6" s="56">
        <v>5.5E-2</v>
      </c>
      <c r="R6" s="59">
        <f>O6</f>
        <v>15</v>
      </c>
      <c r="S6" s="82">
        <f>R6*(1+Q6)</f>
        <v>15.824999999999999</v>
      </c>
      <c r="T6" s="88"/>
      <c r="U6" s="89">
        <f>SUM(T6*R6)</f>
        <v>0</v>
      </c>
    </row>
    <row r="7" spans="1:21" s="6" customFormat="1" ht="25.5" customHeight="1" x14ac:dyDescent="0.25">
      <c r="A7" s="7" t="s">
        <v>189</v>
      </c>
      <c r="B7" s="41" t="s">
        <v>90</v>
      </c>
      <c r="C7" s="23" t="s">
        <v>40</v>
      </c>
      <c r="D7" s="64" t="s">
        <v>4</v>
      </c>
      <c r="E7" s="54"/>
      <c r="F7" s="8"/>
      <c r="G7" s="8"/>
      <c r="H7" s="8"/>
      <c r="I7" s="8"/>
      <c r="J7" s="8"/>
      <c r="K7" s="9" t="s">
        <v>2</v>
      </c>
      <c r="L7" s="39" t="s">
        <v>144</v>
      </c>
      <c r="M7" s="11"/>
      <c r="N7" s="11"/>
      <c r="O7" s="11"/>
      <c r="P7" s="36" t="e">
        <f t="shared" ref="P7:P77" si="0">SUM(O7/N7)</f>
        <v>#DIV/0!</v>
      </c>
      <c r="Q7" s="57">
        <v>5.5E-2</v>
      </c>
      <c r="R7" s="58">
        <f t="shared" ref="R7:R82" si="1">O7</f>
        <v>0</v>
      </c>
      <c r="S7" s="83">
        <f t="shared" ref="S7:S82" si="2">R7*(1+Q7)</f>
        <v>0</v>
      </c>
      <c r="T7" s="90">
        <v>61</v>
      </c>
      <c r="U7" s="91">
        <f>SUM(T7*R7)</f>
        <v>0</v>
      </c>
    </row>
    <row r="8" spans="1:21" s="6" customFormat="1" ht="25.5" customHeight="1" x14ac:dyDescent="0.25">
      <c r="A8" s="7" t="s">
        <v>190</v>
      </c>
      <c r="B8" s="41" t="s">
        <v>90</v>
      </c>
      <c r="C8" s="23" t="s">
        <v>44</v>
      </c>
      <c r="D8" s="64" t="s">
        <v>4</v>
      </c>
      <c r="E8" s="54"/>
      <c r="F8" s="8"/>
      <c r="G8" s="8"/>
      <c r="H8" s="8"/>
      <c r="I8" s="8"/>
      <c r="J8" s="8"/>
      <c r="K8" s="9" t="s">
        <v>2</v>
      </c>
      <c r="L8" s="39" t="s">
        <v>144</v>
      </c>
      <c r="M8" s="11"/>
      <c r="N8" s="11"/>
      <c r="O8" s="11"/>
      <c r="P8" s="36" t="e">
        <f t="shared" si="0"/>
        <v>#DIV/0!</v>
      </c>
      <c r="Q8" s="57">
        <v>5.5E-2</v>
      </c>
      <c r="R8" s="58">
        <f t="shared" si="1"/>
        <v>0</v>
      </c>
      <c r="S8" s="83">
        <f t="shared" si="2"/>
        <v>0</v>
      </c>
      <c r="T8" s="90">
        <v>612</v>
      </c>
      <c r="U8" s="91">
        <f t="shared" ref="U8:U53" si="3">SUM(T8*R8)</f>
        <v>0</v>
      </c>
    </row>
    <row r="9" spans="1:21" s="6" customFormat="1" ht="25.5" customHeight="1" x14ac:dyDescent="0.25">
      <c r="A9" s="7" t="s">
        <v>191</v>
      </c>
      <c r="B9" s="41" t="s">
        <v>90</v>
      </c>
      <c r="C9" s="23" t="s">
        <v>49</v>
      </c>
      <c r="D9" s="64" t="s">
        <v>4</v>
      </c>
      <c r="E9" s="54"/>
      <c r="F9" s="8"/>
      <c r="G9" s="8"/>
      <c r="H9" s="8"/>
      <c r="I9" s="8"/>
      <c r="J9" s="8"/>
      <c r="K9" s="9" t="s">
        <v>2</v>
      </c>
      <c r="L9" s="39" t="s">
        <v>144</v>
      </c>
      <c r="M9" s="11"/>
      <c r="N9" s="11"/>
      <c r="O9" s="11"/>
      <c r="P9" s="36" t="e">
        <f t="shared" si="0"/>
        <v>#DIV/0!</v>
      </c>
      <c r="Q9" s="57">
        <v>5.5E-2</v>
      </c>
      <c r="R9" s="58">
        <f t="shared" si="1"/>
        <v>0</v>
      </c>
      <c r="S9" s="83">
        <f t="shared" si="2"/>
        <v>0</v>
      </c>
      <c r="T9" s="90">
        <v>11</v>
      </c>
      <c r="U9" s="91">
        <f t="shared" si="3"/>
        <v>0</v>
      </c>
    </row>
    <row r="10" spans="1:21" s="6" customFormat="1" ht="25.5" customHeight="1" x14ac:dyDescent="0.25">
      <c r="A10" s="7" t="s">
        <v>192</v>
      </c>
      <c r="B10" s="41" t="s">
        <v>90</v>
      </c>
      <c r="C10" s="23" t="s">
        <v>54</v>
      </c>
      <c r="D10" s="64" t="s">
        <v>4</v>
      </c>
      <c r="E10" s="54"/>
      <c r="F10" s="8"/>
      <c r="G10" s="8"/>
      <c r="H10" s="8"/>
      <c r="I10" s="8"/>
      <c r="J10" s="8"/>
      <c r="K10" s="9" t="s">
        <v>2</v>
      </c>
      <c r="L10" s="39" t="s">
        <v>144</v>
      </c>
      <c r="M10" s="11"/>
      <c r="N10" s="11"/>
      <c r="O10" s="11"/>
      <c r="P10" s="36" t="e">
        <f t="shared" si="0"/>
        <v>#DIV/0!</v>
      </c>
      <c r="Q10" s="57">
        <v>5.5E-2</v>
      </c>
      <c r="R10" s="58">
        <f t="shared" si="1"/>
        <v>0</v>
      </c>
      <c r="S10" s="83">
        <f t="shared" si="2"/>
        <v>0</v>
      </c>
      <c r="T10" s="90">
        <v>696</v>
      </c>
      <c r="U10" s="91">
        <f t="shared" si="3"/>
        <v>0</v>
      </c>
    </row>
    <row r="11" spans="1:21" s="6" customFormat="1" ht="25.5" customHeight="1" x14ac:dyDescent="0.25">
      <c r="A11" s="7" t="s">
        <v>193</v>
      </c>
      <c r="B11" s="41" t="s">
        <v>90</v>
      </c>
      <c r="C11" s="23" t="s">
        <v>59</v>
      </c>
      <c r="D11" s="64" t="s">
        <v>4</v>
      </c>
      <c r="E11" s="54"/>
      <c r="F11" s="8"/>
      <c r="G11" s="8"/>
      <c r="H11" s="8"/>
      <c r="I11" s="8"/>
      <c r="J11" s="8"/>
      <c r="K11" s="9" t="s">
        <v>2</v>
      </c>
      <c r="L11" s="39" t="s">
        <v>144</v>
      </c>
      <c r="M11" s="11"/>
      <c r="N11" s="11"/>
      <c r="O11" s="11"/>
      <c r="P11" s="36" t="e">
        <f t="shared" si="0"/>
        <v>#DIV/0!</v>
      </c>
      <c r="Q11" s="57">
        <v>5.5E-2</v>
      </c>
      <c r="R11" s="58">
        <f t="shared" si="1"/>
        <v>0</v>
      </c>
      <c r="S11" s="83">
        <f t="shared" si="2"/>
        <v>0</v>
      </c>
      <c r="T11" s="90">
        <v>317</v>
      </c>
      <c r="U11" s="91">
        <f t="shared" si="3"/>
        <v>0</v>
      </c>
    </row>
    <row r="12" spans="1:21" s="6" customFormat="1" ht="25.5" customHeight="1" x14ac:dyDescent="0.25">
      <c r="A12" s="7" t="s">
        <v>194</v>
      </c>
      <c r="B12" s="41" t="s">
        <v>90</v>
      </c>
      <c r="C12" s="23" t="s">
        <v>63</v>
      </c>
      <c r="D12" s="64" t="s">
        <v>4</v>
      </c>
      <c r="E12" s="54"/>
      <c r="F12" s="8"/>
      <c r="G12" s="8"/>
      <c r="H12" s="8"/>
      <c r="I12" s="8"/>
      <c r="J12" s="8"/>
      <c r="K12" s="9" t="s">
        <v>2</v>
      </c>
      <c r="L12" s="39" t="s">
        <v>144</v>
      </c>
      <c r="M12" s="11"/>
      <c r="N12" s="11"/>
      <c r="O12" s="11"/>
      <c r="P12" s="36" t="e">
        <f t="shared" si="0"/>
        <v>#DIV/0!</v>
      </c>
      <c r="Q12" s="57">
        <v>5.5E-2</v>
      </c>
      <c r="R12" s="58">
        <f t="shared" si="1"/>
        <v>0</v>
      </c>
      <c r="S12" s="83">
        <f t="shared" si="2"/>
        <v>0</v>
      </c>
      <c r="T12" s="90">
        <v>71</v>
      </c>
      <c r="U12" s="91">
        <f t="shared" si="3"/>
        <v>0</v>
      </c>
    </row>
    <row r="13" spans="1:21" s="6" customFormat="1" ht="25.5" customHeight="1" x14ac:dyDescent="0.25">
      <c r="A13" s="7" t="s">
        <v>195</v>
      </c>
      <c r="B13" s="41" t="s">
        <v>90</v>
      </c>
      <c r="C13" s="23" t="s">
        <v>74</v>
      </c>
      <c r="D13" s="64" t="s">
        <v>4</v>
      </c>
      <c r="E13" s="54"/>
      <c r="F13" s="8"/>
      <c r="G13" s="8"/>
      <c r="H13" s="8"/>
      <c r="I13" s="8"/>
      <c r="J13" s="8"/>
      <c r="K13" s="9" t="s">
        <v>2</v>
      </c>
      <c r="L13" s="39" t="s">
        <v>144</v>
      </c>
      <c r="M13" s="11"/>
      <c r="N13" s="11"/>
      <c r="O13" s="11"/>
      <c r="P13" s="36" t="e">
        <f t="shared" si="0"/>
        <v>#DIV/0!</v>
      </c>
      <c r="Q13" s="57">
        <v>5.5E-2</v>
      </c>
      <c r="R13" s="58">
        <f t="shared" si="1"/>
        <v>0</v>
      </c>
      <c r="S13" s="83">
        <f t="shared" si="2"/>
        <v>0</v>
      </c>
      <c r="T13" s="90">
        <v>86</v>
      </c>
      <c r="U13" s="91">
        <f t="shared" si="3"/>
        <v>0</v>
      </c>
    </row>
    <row r="14" spans="1:21" s="6" customFormat="1" ht="25.5" customHeight="1" x14ac:dyDescent="0.25">
      <c r="A14" s="7" t="s">
        <v>196</v>
      </c>
      <c r="B14" s="41" t="s">
        <v>90</v>
      </c>
      <c r="C14" s="23" t="s">
        <v>81</v>
      </c>
      <c r="D14" s="64" t="s">
        <v>26</v>
      </c>
      <c r="E14" s="54"/>
      <c r="F14" s="8"/>
      <c r="G14" s="8"/>
      <c r="H14" s="8"/>
      <c r="I14" s="8"/>
      <c r="J14" s="8"/>
      <c r="K14" s="9" t="s">
        <v>1</v>
      </c>
      <c r="L14" s="39" t="s">
        <v>144</v>
      </c>
      <c r="M14" s="11"/>
      <c r="N14" s="11"/>
      <c r="O14" s="11"/>
      <c r="P14" s="36" t="e">
        <f t="shared" si="0"/>
        <v>#DIV/0!</v>
      </c>
      <c r="Q14" s="57">
        <v>5.5E-2</v>
      </c>
      <c r="R14" s="58">
        <f t="shared" si="1"/>
        <v>0</v>
      </c>
      <c r="S14" s="83">
        <f t="shared" si="2"/>
        <v>0</v>
      </c>
      <c r="T14" s="90">
        <v>79</v>
      </c>
      <c r="U14" s="91">
        <f t="shared" si="3"/>
        <v>0</v>
      </c>
    </row>
    <row r="15" spans="1:21" s="6" customFormat="1" ht="25.5" customHeight="1" x14ac:dyDescent="0.25">
      <c r="A15" s="7" t="s">
        <v>197</v>
      </c>
      <c r="B15" s="41" t="s">
        <v>90</v>
      </c>
      <c r="C15" s="23" t="s">
        <v>71</v>
      </c>
      <c r="D15" s="64" t="s">
        <v>4</v>
      </c>
      <c r="E15" s="54"/>
      <c r="F15" s="8"/>
      <c r="G15" s="8"/>
      <c r="H15" s="8"/>
      <c r="I15" s="8"/>
      <c r="J15" s="8"/>
      <c r="K15" s="9" t="s">
        <v>2</v>
      </c>
      <c r="L15" s="39" t="s">
        <v>144</v>
      </c>
      <c r="M15" s="11"/>
      <c r="N15" s="11"/>
      <c r="O15" s="11"/>
      <c r="P15" s="36" t="e">
        <f t="shared" si="0"/>
        <v>#DIV/0!</v>
      </c>
      <c r="Q15" s="57">
        <v>5.5E-2</v>
      </c>
      <c r="R15" s="58">
        <f t="shared" si="1"/>
        <v>0</v>
      </c>
      <c r="S15" s="83">
        <f t="shared" si="2"/>
        <v>0</v>
      </c>
      <c r="T15" s="90">
        <v>23</v>
      </c>
      <c r="U15" s="91">
        <f t="shared" si="3"/>
        <v>0</v>
      </c>
    </row>
    <row r="16" spans="1:21" s="6" customFormat="1" ht="25.5" customHeight="1" x14ac:dyDescent="0.25">
      <c r="A16" s="7" t="s">
        <v>198</v>
      </c>
      <c r="B16" s="41" t="s">
        <v>90</v>
      </c>
      <c r="C16" s="23" t="s">
        <v>69</v>
      </c>
      <c r="D16" s="64" t="s">
        <v>4</v>
      </c>
      <c r="E16" s="54"/>
      <c r="F16" s="8"/>
      <c r="G16" s="8"/>
      <c r="H16" s="8"/>
      <c r="I16" s="8"/>
      <c r="J16" s="8"/>
      <c r="K16" s="9" t="s">
        <v>2</v>
      </c>
      <c r="L16" s="39" t="s">
        <v>144</v>
      </c>
      <c r="M16" s="11"/>
      <c r="N16" s="11"/>
      <c r="O16" s="11"/>
      <c r="P16" s="36" t="e">
        <f t="shared" si="0"/>
        <v>#DIV/0!</v>
      </c>
      <c r="Q16" s="57">
        <v>5.5E-2</v>
      </c>
      <c r="R16" s="58">
        <f t="shared" si="1"/>
        <v>0</v>
      </c>
      <c r="S16" s="83">
        <f t="shared" si="2"/>
        <v>0</v>
      </c>
      <c r="T16" s="90">
        <v>41</v>
      </c>
      <c r="U16" s="91">
        <f t="shared" si="3"/>
        <v>0</v>
      </c>
    </row>
    <row r="17" spans="1:21" s="6" customFormat="1" ht="25.5" customHeight="1" x14ac:dyDescent="0.25">
      <c r="A17" s="7" t="s">
        <v>199</v>
      </c>
      <c r="B17" s="41" t="s">
        <v>90</v>
      </c>
      <c r="C17" s="23" t="s">
        <v>68</v>
      </c>
      <c r="D17" s="64" t="s">
        <v>36</v>
      </c>
      <c r="E17" s="54"/>
      <c r="F17" s="8"/>
      <c r="G17" s="8"/>
      <c r="H17" s="8"/>
      <c r="I17" s="8"/>
      <c r="J17" s="8"/>
      <c r="K17" s="9" t="s">
        <v>2</v>
      </c>
      <c r="L17" s="39" t="s">
        <v>144</v>
      </c>
      <c r="M17" s="11"/>
      <c r="N17" s="11"/>
      <c r="O17" s="11"/>
      <c r="P17" s="36" t="e">
        <f t="shared" si="0"/>
        <v>#DIV/0!</v>
      </c>
      <c r="Q17" s="57">
        <v>5.5E-2</v>
      </c>
      <c r="R17" s="58">
        <f t="shared" si="1"/>
        <v>0</v>
      </c>
      <c r="S17" s="83">
        <f t="shared" si="2"/>
        <v>0</v>
      </c>
      <c r="T17" s="90">
        <v>209</v>
      </c>
      <c r="U17" s="91">
        <f t="shared" si="3"/>
        <v>0</v>
      </c>
    </row>
    <row r="18" spans="1:21" s="6" customFormat="1" ht="25.5" customHeight="1" x14ac:dyDescent="0.25">
      <c r="A18" s="7" t="s">
        <v>200</v>
      </c>
      <c r="B18" s="41" t="s">
        <v>92</v>
      </c>
      <c r="C18" s="23" t="s">
        <v>41</v>
      </c>
      <c r="D18" s="64" t="s">
        <v>3</v>
      </c>
      <c r="E18" s="54"/>
      <c r="F18" s="8"/>
      <c r="G18" s="8"/>
      <c r="H18" s="8"/>
      <c r="I18" s="8"/>
      <c r="J18" s="8"/>
      <c r="K18" s="9" t="s">
        <v>1</v>
      </c>
      <c r="L18" s="39" t="s">
        <v>144</v>
      </c>
      <c r="M18" s="10"/>
      <c r="N18" s="11"/>
      <c r="O18" s="11"/>
      <c r="P18" s="36" t="e">
        <f t="shared" si="0"/>
        <v>#DIV/0!</v>
      </c>
      <c r="Q18" s="57">
        <v>5.5E-2</v>
      </c>
      <c r="R18" s="58">
        <f t="shared" si="1"/>
        <v>0</v>
      </c>
      <c r="S18" s="83">
        <f t="shared" si="2"/>
        <v>0</v>
      </c>
      <c r="T18" s="90">
        <v>129</v>
      </c>
      <c r="U18" s="91">
        <f t="shared" si="3"/>
        <v>0</v>
      </c>
    </row>
    <row r="19" spans="1:21" s="6" customFormat="1" ht="25.5" customHeight="1" x14ac:dyDescent="0.25">
      <c r="A19" s="7" t="s">
        <v>201</v>
      </c>
      <c r="B19" s="41" t="s">
        <v>92</v>
      </c>
      <c r="C19" s="23" t="s">
        <v>45</v>
      </c>
      <c r="D19" s="64" t="s">
        <v>8</v>
      </c>
      <c r="E19" s="54"/>
      <c r="F19" s="8"/>
      <c r="G19" s="8"/>
      <c r="H19" s="8"/>
      <c r="I19" s="8"/>
      <c r="J19" s="8"/>
      <c r="K19" s="9" t="s">
        <v>1</v>
      </c>
      <c r="L19" s="39" t="s">
        <v>144</v>
      </c>
      <c r="M19" s="10"/>
      <c r="N19" s="11"/>
      <c r="O19" s="11"/>
      <c r="P19" s="36" t="e">
        <f t="shared" si="0"/>
        <v>#DIV/0!</v>
      </c>
      <c r="Q19" s="57">
        <v>5.5E-2</v>
      </c>
      <c r="R19" s="58">
        <f t="shared" si="1"/>
        <v>0</v>
      </c>
      <c r="S19" s="83">
        <f t="shared" si="2"/>
        <v>0</v>
      </c>
      <c r="T19" s="90">
        <v>260</v>
      </c>
      <c r="U19" s="91">
        <f t="shared" si="3"/>
        <v>0</v>
      </c>
    </row>
    <row r="20" spans="1:21" s="6" customFormat="1" ht="25.5" customHeight="1" x14ac:dyDescent="0.25">
      <c r="A20" s="7" t="s">
        <v>202</v>
      </c>
      <c r="B20" s="41" t="s">
        <v>92</v>
      </c>
      <c r="C20" s="23" t="s">
        <v>45</v>
      </c>
      <c r="D20" s="64" t="s">
        <v>8</v>
      </c>
      <c r="E20" s="54" t="s">
        <v>287</v>
      </c>
      <c r="F20" s="8"/>
      <c r="G20" s="8"/>
      <c r="H20" s="8"/>
      <c r="I20" s="8"/>
      <c r="J20" s="8"/>
      <c r="K20" s="9" t="s">
        <v>1</v>
      </c>
      <c r="L20" s="39" t="s">
        <v>144</v>
      </c>
      <c r="M20" s="10"/>
      <c r="N20" s="11"/>
      <c r="O20" s="11"/>
      <c r="P20" s="36" t="e">
        <f t="shared" si="0"/>
        <v>#DIV/0!</v>
      </c>
      <c r="Q20" s="57">
        <v>5.5E-2</v>
      </c>
      <c r="R20" s="58">
        <f t="shared" si="1"/>
        <v>0</v>
      </c>
      <c r="S20" s="83">
        <f t="shared" si="2"/>
        <v>0</v>
      </c>
      <c r="T20" s="90">
        <v>1500</v>
      </c>
      <c r="U20" s="91">
        <f t="shared" si="3"/>
        <v>0</v>
      </c>
    </row>
    <row r="21" spans="1:21" s="6" customFormat="1" ht="25.5" customHeight="1" x14ac:dyDescent="0.25">
      <c r="A21" s="7" t="s">
        <v>203</v>
      </c>
      <c r="B21" s="41" t="s">
        <v>92</v>
      </c>
      <c r="C21" s="24" t="s">
        <v>122</v>
      </c>
      <c r="D21" s="64" t="s">
        <v>8</v>
      </c>
      <c r="E21" s="54" t="s">
        <v>152</v>
      </c>
      <c r="F21" s="8"/>
      <c r="G21" s="8"/>
      <c r="H21" s="8"/>
      <c r="I21" s="8"/>
      <c r="J21" s="8"/>
      <c r="K21" s="9" t="s">
        <v>1</v>
      </c>
      <c r="L21" s="39" t="s">
        <v>144</v>
      </c>
      <c r="M21" s="10"/>
      <c r="N21" s="11"/>
      <c r="O21" s="11"/>
      <c r="P21" s="36" t="e">
        <f t="shared" si="0"/>
        <v>#DIV/0!</v>
      </c>
      <c r="Q21" s="57">
        <v>5.5E-2</v>
      </c>
      <c r="R21" s="58">
        <f t="shared" si="1"/>
        <v>0</v>
      </c>
      <c r="S21" s="83">
        <f t="shared" si="2"/>
        <v>0</v>
      </c>
      <c r="T21" s="90">
        <v>1560</v>
      </c>
      <c r="U21" s="91">
        <f t="shared" si="3"/>
        <v>0</v>
      </c>
    </row>
    <row r="22" spans="1:21" s="6" customFormat="1" ht="25.5" customHeight="1" x14ac:dyDescent="0.25">
      <c r="A22" s="7" t="s">
        <v>204</v>
      </c>
      <c r="B22" s="41" t="s">
        <v>92</v>
      </c>
      <c r="C22" s="23" t="s">
        <v>46</v>
      </c>
      <c r="D22" s="64" t="s">
        <v>9</v>
      </c>
      <c r="E22" s="54"/>
      <c r="F22" s="8"/>
      <c r="G22" s="8"/>
      <c r="H22" s="8"/>
      <c r="I22" s="8"/>
      <c r="J22" s="8"/>
      <c r="K22" s="9" t="s">
        <v>1</v>
      </c>
      <c r="L22" s="39" t="s">
        <v>144</v>
      </c>
      <c r="M22" s="10"/>
      <c r="N22" s="11"/>
      <c r="O22" s="11"/>
      <c r="P22" s="36" t="e">
        <f t="shared" si="0"/>
        <v>#DIV/0!</v>
      </c>
      <c r="Q22" s="57">
        <v>5.5E-2</v>
      </c>
      <c r="R22" s="58">
        <f t="shared" si="1"/>
        <v>0</v>
      </c>
      <c r="S22" s="83">
        <f t="shared" si="2"/>
        <v>0</v>
      </c>
      <c r="T22" s="90">
        <v>5</v>
      </c>
      <c r="U22" s="91">
        <f t="shared" si="3"/>
        <v>0</v>
      </c>
    </row>
    <row r="23" spans="1:21" s="6" customFormat="1" ht="25.5" customHeight="1" x14ac:dyDescent="0.25">
      <c r="A23" s="7" t="s">
        <v>205</v>
      </c>
      <c r="B23" s="41" t="s">
        <v>92</v>
      </c>
      <c r="C23" s="23" t="s">
        <v>47</v>
      </c>
      <c r="D23" s="64" t="s">
        <v>10</v>
      </c>
      <c r="E23" s="54"/>
      <c r="F23" s="8"/>
      <c r="G23" s="8"/>
      <c r="H23" s="8"/>
      <c r="I23" s="8"/>
      <c r="J23" s="8"/>
      <c r="K23" s="9" t="s">
        <v>1</v>
      </c>
      <c r="L23" s="39" t="s">
        <v>144</v>
      </c>
      <c r="M23" s="10"/>
      <c r="N23" s="11"/>
      <c r="O23" s="11"/>
      <c r="P23" s="36" t="e">
        <f t="shared" si="0"/>
        <v>#DIV/0!</v>
      </c>
      <c r="Q23" s="57">
        <v>5.5E-2</v>
      </c>
      <c r="R23" s="58">
        <f t="shared" si="1"/>
        <v>0</v>
      </c>
      <c r="S23" s="83">
        <f t="shared" si="2"/>
        <v>0</v>
      </c>
      <c r="T23" s="90">
        <v>203</v>
      </c>
      <c r="U23" s="91">
        <f t="shared" si="3"/>
        <v>0</v>
      </c>
    </row>
    <row r="24" spans="1:21" s="6" customFormat="1" ht="25.5" customHeight="1" x14ac:dyDescent="0.25">
      <c r="A24" s="7" t="s">
        <v>206</v>
      </c>
      <c r="B24" s="41" t="s">
        <v>92</v>
      </c>
      <c r="C24" s="23" t="s">
        <v>48</v>
      </c>
      <c r="D24" s="64" t="s">
        <v>9</v>
      </c>
      <c r="E24" s="54"/>
      <c r="F24" s="8"/>
      <c r="G24" s="8"/>
      <c r="H24" s="8"/>
      <c r="I24" s="8"/>
      <c r="J24" s="8"/>
      <c r="K24" s="9" t="s">
        <v>1</v>
      </c>
      <c r="L24" s="39" t="s">
        <v>144</v>
      </c>
      <c r="M24" s="10"/>
      <c r="N24" s="11"/>
      <c r="O24" s="11"/>
      <c r="P24" s="36" t="e">
        <f t="shared" si="0"/>
        <v>#DIV/0!</v>
      </c>
      <c r="Q24" s="57">
        <v>5.5E-2</v>
      </c>
      <c r="R24" s="58">
        <f t="shared" si="1"/>
        <v>0</v>
      </c>
      <c r="S24" s="83">
        <f t="shared" si="2"/>
        <v>0</v>
      </c>
      <c r="T24" s="90">
        <v>259</v>
      </c>
      <c r="U24" s="91">
        <f t="shared" si="3"/>
        <v>0</v>
      </c>
    </row>
    <row r="25" spans="1:21" s="6" customFormat="1" ht="25.5" customHeight="1" x14ac:dyDescent="0.25">
      <c r="A25" s="7" t="s">
        <v>207</v>
      </c>
      <c r="B25" s="41" t="s">
        <v>92</v>
      </c>
      <c r="C25" s="23" t="s">
        <v>50</v>
      </c>
      <c r="D25" s="64" t="s">
        <v>11</v>
      </c>
      <c r="E25" s="54"/>
      <c r="F25" s="8"/>
      <c r="G25" s="8"/>
      <c r="H25" s="8"/>
      <c r="I25" s="8"/>
      <c r="J25" s="8"/>
      <c r="K25" s="9" t="s">
        <v>1</v>
      </c>
      <c r="L25" s="39" t="s">
        <v>144</v>
      </c>
      <c r="M25" s="10"/>
      <c r="N25" s="11"/>
      <c r="O25" s="11"/>
      <c r="P25" s="36" t="e">
        <f t="shared" si="0"/>
        <v>#DIV/0!</v>
      </c>
      <c r="Q25" s="57">
        <v>5.5E-2</v>
      </c>
      <c r="R25" s="58">
        <f t="shared" si="1"/>
        <v>0</v>
      </c>
      <c r="S25" s="83">
        <f t="shared" si="2"/>
        <v>0</v>
      </c>
      <c r="T25" s="90">
        <v>1179</v>
      </c>
      <c r="U25" s="91">
        <f t="shared" si="3"/>
        <v>0</v>
      </c>
    </row>
    <row r="26" spans="1:21" s="6" customFormat="1" ht="25.5" customHeight="1" x14ac:dyDescent="0.25">
      <c r="A26" s="7" t="s">
        <v>208</v>
      </c>
      <c r="B26" s="41" t="s">
        <v>92</v>
      </c>
      <c r="C26" s="23" t="s">
        <v>51</v>
      </c>
      <c r="D26" s="64" t="s">
        <v>12</v>
      </c>
      <c r="E26" s="54"/>
      <c r="F26" s="8"/>
      <c r="G26" s="8"/>
      <c r="H26" s="8"/>
      <c r="I26" s="8"/>
      <c r="J26" s="8"/>
      <c r="K26" s="9" t="s">
        <v>1</v>
      </c>
      <c r="L26" s="39" t="s">
        <v>144</v>
      </c>
      <c r="M26" s="10"/>
      <c r="N26" s="11"/>
      <c r="O26" s="11"/>
      <c r="P26" s="36" t="e">
        <f t="shared" si="0"/>
        <v>#DIV/0!</v>
      </c>
      <c r="Q26" s="57">
        <v>5.5E-2</v>
      </c>
      <c r="R26" s="58">
        <f t="shared" si="1"/>
        <v>0</v>
      </c>
      <c r="S26" s="83">
        <f t="shared" si="2"/>
        <v>0</v>
      </c>
      <c r="T26" s="90">
        <v>353</v>
      </c>
      <c r="U26" s="91">
        <f t="shared" si="3"/>
        <v>0</v>
      </c>
    </row>
    <row r="27" spans="1:21" s="6" customFormat="1" ht="25.5" customHeight="1" x14ac:dyDescent="0.25">
      <c r="A27" s="7" t="s">
        <v>209</v>
      </c>
      <c r="B27" s="41" t="s">
        <v>92</v>
      </c>
      <c r="C27" s="23" t="s">
        <v>52</v>
      </c>
      <c r="D27" s="64" t="s">
        <v>13</v>
      </c>
      <c r="E27" s="54"/>
      <c r="F27" s="8"/>
      <c r="G27" s="8"/>
      <c r="H27" s="8"/>
      <c r="I27" s="8"/>
      <c r="J27" s="8"/>
      <c r="K27" s="9" t="s">
        <v>1</v>
      </c>
      <c r="L27" s="39" t="s">
        <v>144</v>
      </c>
      <c r="M27" s="10"/>
      <c r="N27" s="11"/>
      <c r="O27" s="11"/>
      <c r="P27" s="36" t="e">
        <f t="shared" si="0"/>
        <v>#DIV/0!</v>
      </c>
      <c r="Q27" s="57">
        <v>5.5E-2</v>
      </c>
      <c r="R27" s="58">
        <f t="shared" si="1"/>
        <v>0</v>
      </c>
      <c r="S27" s="83">
        <f t="shared" si="2"/>
        <v>0</v>
      </c>
      <c r="T27" s="90">
        <v>16</v>
      </c>
      <c r="U27" s="91">
        <f t="shared" si="3"/>
        <v>0</v>
      </c>
    </row>
    <row r="28" spans="1:21" s="12" customFormat="1" ht="25.5" customHeight="1" x14ac:dyDescent="0.25">
      <c r="A28" s="7" t="s">
        <v>210</v>
      </c>
      <c r="B28" s="41" t="s">
        <v>92</v>
      </c>
      <c r="C28" s="23" t="s">
        <v>53</v>
      </c>
      <c r="D28" s="64" t="s">
        <v>14</v>
      </c>
      <c r="E28" s="54"/>
      <c r="F28" s="8"/>
      <c r="G28" s="8"/>
      <c r="H28" s="8"/>
      <c r="I28" s="8"/>
      <c r="J28" s="8"/>
      <c r="K28" s="9" t="s">
        <v>6</v>
      </c>
      <c r="L28" s="39" t="s">
        <v>144</v>
      </c>
      <c r="M28" s="10"/>
      <c r="N28" s="11"/>
      <c r="O28" s="11"/>
      <c r="P28" s="36" t="e">
        <f t="shared" si="0"/>
        <v>#DIV/0!</v>
      </c>
      <c r="Q28" s="57">
        <v>5.5E-2</v>
      </c>
      <c r="R28" s="58">
        <f t="shared" si="1"/>
        <v>0</v>
      </c>
      <c r="S28" s="83">
        <f t="shared" si="2"/>
        <v>0</v>
      </c>
      <c r="T28" s="90">
        <v>25</v>
      </c>
      <c r="U28" s="91">
        <f t="shared" si="3"/>
        <v>0</v>
      </c>
    </row>
    <row r="29" spans="1:21" s="12" customFormat="1" ht="25.5" customHeight="1" x14ac:dyDescent="0.25">
      <c r="A29" s="7" t="s">
        <v>211</v>
      </c>
      <c r="B29" s="41" t="s">
        <v>92</v>
      </c>
      <c r="C29" s="23" t="s">
        <v>58</v>
      </c>
      <c r="D29" s="64" t="s">
        <v>18</v>
      </c>
      <c r="E29" s="54"/>
      <c r="F29" s="8"/>
      <c r="G29" s="8"/>
      <c r="H29" s="8"/>
      <c r="I29" s="8"/>
      <c r="J29" s="8"/>
      <c r="K29" s="9" t="s">
        <v>6</v>
      </c>
      <c r="L29" s="39" t="s">
        <v>144</v>
      </c>
      <c r="M29" s="10"/>
      <c r="N29" s="11"/>
      <c r="O29" s="11"/>
      <c r="P29" s="36" t="e">
        <f t="shared" si="0"/>
        <v>#DIV/0!</v>
      </c>
      <c r="Q29" s="57">
        <v>5.5E-2</v>
      </c>
      <c r="R29" s="58">
        <f t="shared" si="1"/>
        <v>0</v>
      </c>
      <c r="S29" s="83">
        <f t="shared" si="2"/>
        <v>0</v>
      </c>
      <c r="T29" s="90">
        <v>1227</v>
      </c>
      <c r="U29" s="91">
        <f t="shared" si="3"/>
        <v>0</v>
      </c>
    </row>
    <row r="30" spans="1:21" s="12" customFormat="1" ht="25.5" customHeight="1" x14ac:dyDescent="0.25">
      <c r="A30" s="7" t="s">
        <v>212</v>
      </c>
      <c r="B30" s="41" t="s">
        <v>92</v>
      </c>
      <c r="C30" s="23" t="s">
        <v>58</v>
      </c>
      <c r="D30" s="64" t="s">
        <v>176</v>
      </c>
      <c r="E30" s="54" t="s">
        <v>287</v>
      </c>
      <c r="F30" s="8"/>
      <c r="G30" s="8"/>
      <c r="H30" s="8"/>
      <c r="I30" s="8"/>
      <c r="J30" s="8"/>
      <c r="K30" s="9" t="s">
        <v>6</v>
      </c>
      <c r="L30" s="39" t="s">
        <v>144</v>
      </c>
      <c r="M30" s="10"/>
      <c r="N30" s="11"/>
      <c r="O30" s="11"/>
      <c r="P30" s="36" t="e">
        <f t="shared" si="0"/>
        <v>#DIV/0!</v>
      </c>
      <c r="Q30" s="57">
        <v>5.5E-2</v>
      </c>
      <c r="R30" s="58">
        <f t="shared" si="1"/>
        <v>0</v>
      </c>
      <c r="S30" s="83">
        <f t="shared" si="2"/>
        <v>0</v>
      </c>
      <c r="T30" s="90">
        <v>5000</v>
      </c>
      <c r="U30" s="91">
        <f t="shared" si="3"/>
        <v>0</v>
      </c>
    </row>
    <row r="31" spans="1:21" s="12" customFormat="1" ht="25.5" customHeight="1" x14ac:dyDescent="0.25">
      <c r="A31" s="7" t="s">
        <v>213</v>
      </c>
      <c r="B31" s="41" t="s">
        <v>92</v>
      </c>
      <c r="C31" s="23" t="s">
        <v>60</v>
      </c>
      <c r="D31" s="64" t="s">
        <v>19</v>
      </c>
      <c r="E31" s="54"/>
      <c r="F31" s="8"/>
      <c r="G31" s="8"/>
      <c r="H31" s="8"/>
      <c r="I31" s="8"/>
      <c r="J31" s="8"/>
      <c r="K31" s="9" t="s">
        <v>1</v>
      </c>
      <c r="L31" s="39" t="s">
        <v>144</v>
      </c>
      <c r="M31" s="10"/>
      <c r="N31" s="11"/>
      <c r="O31" s="11"/>
      <c r="P31" s="36" t="e">
        <f t="shared" si="0"/>
        <v>#DIV/0!</v>
      </c>
      <c r="Q31" s="57">
        <v>5.5E-2</v>
      </c>
      <c r="R31" s="58">
        <f t="shared" si="1"/>
        <v>0</v>
      </c>
      <c r="S31" s="83">
        <f t="shared" si="2"/>
        <v>0</v>
      </c>
      <c r="T31" s="90">
        <v>1825</v>
      </c>
      <c r="U31" s="91">
        <f t="shared" si="3"/>
        <v>0</v>
      </c>
    </row>
    <row r="32" spans="1:21" s="12" customFormat="1" ht="25.5" customHeight="1" x14ac:dyDescent="0.25">
      <c r="A32" s="7" t="s">
        <v>214</v>
      </c>
      <c r="B32" s="41" t="s">
        <v>92</v>
      </c>
      <c r="C32" s="24" t="s">
        <v>123</v>
      </c>
      <c r="D32" s="64" t="s">
        <v>19</v>
      </c>
      <c r="E32" s="54" t="s">
        <v>152</v>
      </c>
      <c r="F32" s="8"/>
      <c r="G32" s="8"/>
      <c r="H32" s="8"/>
      <c r="I32" s="8"/>
      <c r="J32" s="8"/>
      <c r="K32" s="9" t="s">
        <v>1</v>
      </c>
      <c r="L32" s="39" t="s">
        <v>144</v>
      </c>
      <c r="M32" s="10"/>
      <c r="N32" s="11"/>
      <c r="O32" s="11"/>
      <c r="P32" s="36" t="e">
        <f t="shared" si="0"/>
        <v>#DIV/0!</v>
      </c>
      <c r="Q32" s="57">
        <v>5.5E-2</v>
      </c>
      <c r="R32" s="58">
        <f t="shared" si="1"/>
        <v>0</v>
      </c>
      <c r="S32" s="83">
        <f t="shared" si="2"/>
        <v>0</v>
      </c>
      <c r="T32" s="90">
        <v>1</v>
      </c>
      <c r="U32" s="91">
        <f t="shared" si="3"/>
        <v>0</v>
      </c>
    </row>
    <row r="33" spans="1:21" s="6" customFormat="1" ht="25.5" customHeight="1" x14ac:dyDescent="0.25">
      <c r="A33" s="7" t="s">
        <v>215</v>
      </c>
      <c r="B33" s="41" t="s">
        <v>92</v>
      </c>
      <c r="C33" s="23" t="s">
        <v>61</v>
      </c>
      <c r="D33" s="64" t="s">
        <v>9</v>
      </c>
      <c r="E33" s="54"/>
      <c r="F33" s="8"/>
      <c r="G33" s="8"/>
      <c r="H33" s="8"/>
      <c r="I33" s="8"/>
      <c r="J33" s="8"/>
      <c r="K33" s="9" t="s">
        <v>1</v>
      </c>
      <c r="L33" s="39" t="s">
        <v>144</v>
      </c>
      <c r="M33" s="10"/>
      <c r="N33" s="11"/>
      <c r="O33" s="11"/>
      <c r="P33" s="36" t="e">
        <f t="shared" si="0"/>
        <v>#DIV/0!</v>
      </c>
      <c r="Q33" s="57">
        <v>5.5E-2</v>
      </c>
      <c r="R33" s="58">
        <f t="shared" si="1"/>
        <v>0</v>
      </c>
      <c r="S33" s="83">
        <f t="shared" si="2"/>
        <v>0</v>
      </c>
      <c r="T33" s="90">
        <v>5</v>
      </c>
      <c r="U33" s="91">
        <f t="shared" si="3"/>
        <v>0</v>
      </c>
    </row>
    <row r="34" spans="1:21" s="6" customFormat="1" ht="25.5" customHeight="1" x14ac:dyDescent="0.25">
      <c r="A34" s="7" t="s">
        <v>216</v>
      </c>
      <c r="B34" s="41" t="s">
        <v>92</v>
      </c>
      <c r="C34" s="23" t="s">
        <v>62</v>
      </c>
      <c r="D34" s="64" t="s">
        <v>20</v>
      </c>
      <c r="E34" s="54"/>
      <c r="F34" s="8"/>
      <c r="G34" s="8"/>
      <c r="H34" s="8"/>
      <c r="I34" s="8"/>
      <c r="J34" s="8"/>
      <c r="K34" s="9" t="s">
        <v>1</v>
      </c>
      <c r="L34" s="39" t="s">
        <v>144</v>
      </c>
      <c r="M34" s="10"/>
      <c r="N34" s="11"/>
      <c r="O34" s="11"/>
      <c r="P34" s="36" t="e">
        <f t="shared" si="0"/>
        <v>#DIV/0!</v>
      </c>
      <c r="Q34" s="57">
        <v>5.5E-2</v>
      </c>
      <c r="R34" s="58">
        <f t="shared" si="1"/>
        <v>0</v>
      </c>
      <c r="S34" s="83">
        <f t="shared" si="2"/>
        <v>0</v>
      </c>
      <c r="T34" s="90">
        <v>250</v>
      </c>
      <c r="U34" s="91">
        <f t="shared" si="3"/>
        <v>0</v>
      </c>
    </row>
    <row r="35" spans="1:21" s="6" customFormat="1" ht="25.5" customHeight="1" x14ac:dyDescent="0.25">
      <c r="A35" s="7" t="s">
        <v>217</v>
      </c>
      <c r="B35" s="41" t="s">
        <v>92</v>
      </c>
      <c r="C35" s="23" t="s">
        <v>64</v>
      </c>
      <c r="D35" s="64" t="s">
        <v>9</v>
      </c>
      <c r="E35" s="54"/>
      <c r="F35" s="8"/>
      <c r="G35" s="8"/>
      <c r="H35" s="8"/>
      <c r="I35" s="8"/>
      <c r="J35" s="8"/>
      <c r="K35" s="9" t="s">
        <v>1</v>
      </c>
      <c r="L35" s="39" t="s">
        <v>144</v>
      </c>
      <c r="M35" s="10"/>
      <c r="N35" s="11"/>
      <c r="O35" s="11"/>
      <c r="P35" s="36" t="e">
        <f t="shared" si="0"/>
        <v>#DIV/0!</v>
      </c>
      <c r="Q35" s="57">
        <v>5.5E-2</v>
      </c>
      <c r="R35" s="58">
        <f t="shared" si="1"/>
        <v>0</v>
      </c>
      <c r="S35" s="83">
        <f t="shared" si="2"/>
        <v>0</v>
      </c>
      <c r="T35" s="90">
        <v>74</v>
      </c>
      <c r="U35" s="91">
        <f t="shared" si="3"/>
        <v>0</v>
      </c>
    </row>
    <row r="36" spans="1:21" s="6" customFormat="1" ht="25.5" customHeight="1" x14ac:dyDescent="0.25">
      <c r="A36" s="7" t="s">
        <v>218</v>
      </c>
      <c r="B36" s="41" t="s">
        <v>92</v>
      </c>
      <c r="C36" s="23" t="s">
        <v>65</v>
      </c>
      <c r="D36" s="64"/>
      <c r="E36" s="54"/>
      <c r="F36" s="8"/>
      <c r="G36" s="8"/>
      <c r="H36" s="8"/>
      <c r="I36" s="8"/>
      <c r="J36" s="8"/>
      <c r="K36" s="9" t="s">
        <v>1</v>
      </c>
      <c r="L36" s="39" t="s">
        <v>144</v>
      </c>
      <c r="M36" s="10"/>
      <c r="N36" s="11"/>
      <c r="O36" s="11"/>
      <c r="P36" s="36" t="e">
        <f t="shared" si="0"/>
        <v>#DIV/0!</v>
      </c>
      <c r="Q36" s="57">
        <v>5.5E-2</v>
      </c>
      <c r="R36" s="58">
        <f t="shared" si="1"/>
        <v>0</v>
      </c>
      <c r="S36" s="83">
        <f t="shared" si="2"/>
        <v>0</v>
      </c>
      <c r="T36" s="90">
        <v>23</v>
      </c>
      <c r="U36" s="91">
        <f t="shared" si="3"/>
        <v>0</v>
      </c>
    </row>
    <row r="37" spans="1:21" s="6" customFormat="1" ht="25.5" customHeight="1" x14ac:dyDescent="0.25">
      <c r="A37" s="7" t="s">
        <v>219</v>
      </c>
      <c r="B37" s="41" t="s">
        <v>92</v>
      </c>
      <c r="C37" s="23" t="s">
        <v>75</v>
      </c>
      <c r="D37" s="64" t="s">
        <v>22</v>
      </c>
      <c r="E37" s="54"/>
      <c r="F37" s="8"/>
      <c r="G37" s="8"/>
      <c r="H37" s="8"/>
      <c r="I37" s="8"/>
      <c r="J37" s="8"/>
      <c r="K37" s="9" t="s">
        <v>1</v>
      </c>
      <c r="L37" s="39" t="s">
        <v>144</v>
      </c>
      <c r="M37" s="10"/>
      <c r="N37" s="11"/>
      <c r="O37" s="11"/>
      <c r="P37" s="36" t="e">
        <f t="shared" si="0"/>
        <v>#DIV/0!</v>
      </c>
      <c r="Q37" s="57">
        <v>5.5E-2</v>
      </c>
      <c r="R37" s="58">
        <f t="shared" si="1"/>
        <v>0</v>
      </c>
      <c r="S37" s="83">
        <f t="shared" si="2"/>
        <v>0</v>
      </c>
      <c r="T37" s="90">
        <v>262</v>
      </c>
      <c r="U37" s="91">
        <f t="shared" si="3"/>
        <v>0</v>
      </c>
    </row>
    <row r="38" spans="1:21" s="6" customFormat="1" ht="25.5" customHeight="1" x14ac:dyDescent="0.25">
      <c r="A38" s="7" t="s">
        <v>220</v>
      </c>
      <c r="B38" s="41" t="s">
        <v>92</v>
      </c>
      <c r="C38" s="23" t="s">
        <v>76</v>
      </c>
      <c r="D38" s="64" t="s">
        <v>23</v>
      </c>
      <c r="E38" s="54"/>
      <c r="F38" s="8"/>
      <c r="G38" s="8"/>
      <c r="H38" s="8"/>
      <c r="I38" s="8"/>
      <c r="J38" s="8"/>
      <c r="K38" s="9" t="s">
        <v>1</v>
      </c>
      <c r="L38" s="39" t="s">
        <v>144</v>
      </c>
      <c r="M38" s="10"/>
      <c r="N38" s="11"/>
      <c r="O38" s="11"/>
      <c r="P38" s="36" t="e">
        <f t="shared" si="0"/>
        <v>#DIV/0!</v>
      </c>
      <c r="Q38" s="57">
        <v>5.5E-2</v>
      </c>
      <c r="R38" s="58">
        <f t="shared" si="1"/>
        <v>0</v>
      </c>
      <c r="S38" s="83">
        <f t="shared" si="2"/>
        <v>0</v>
      </c>
      <c r="T38" s="90">
        <v>5</v>
      </c>
      <c r="U38" s="91">
        <f t="shared" si="3"/>
        <v>0</v>
      </c>
    </row>
    <row r="39" spans="1:21" s="6" customFormat="1" ht="25.5" customHeight="1" x14ac:dyDescent="0.25">
      <c r="A39" s="7" t="s">
        <v>221</v>
      </c>
      <c r="B39" s="41" t="s">
        <v>92</v>
      </c>
      <c r="C39" s="23" t="s">
        <v>77</v>
      </c>
      <c r="D39" s="64" t="s">
        <v>9</v>
      </c>
      <c r="E39" s="54"/>
      <c r="F39" s="8"/>
      <c r="G39" s="8"/>
      <c r="H39" s="8"/>
      <c r="I39" s="8"/>
      <c r="J39" s="8"/>
      <c r="K39" s="9" t="s">
        <v>1</v>
      </c>
      <c r="L39" s="39" t="s">
        <v>144</v>
      </c>
      <c r="M39" s="10"/>
      <c r="N39" s="11"/>
      <c r="O39" s="11"/>
      <c r="P39" s="36" t="e">
        <f t="shared" si="0"/>
        <v>#DIV/0!</v>
      </c>
      <c r="Q39" s="57">
        <v>5.5E-2</v>
      </c>
      <c r="R39" s="58">
        <f t="shared" si="1"/>
        <v>0</v>
      </c>
      <c r="S39" s="83">
        <f t="shared" si="2"/>
        <v>0</v>
      </c>
      <c r="T39" s="90">
        <v>1</v>
      </c>
      <c r="U39" s="91">
        <f t="shared" si="3"/>
        <v>0</v>
      </c>
    </row>
    <row r="40" spans="1:21" s="6" customFormat="1" ht="25.5" customHeight="1" x14ac:dyDescent="0.25">
      <c r="A40" s="7" t="s">
        <v>222</v>
      </c>
      <c r="B40" s="41" t="s">
        <v>92</v>
      </c>
      <c r="C40" s="23" t="s">
        <v>125</v>
      </c>
      <c r="D40" s="64" t="s">
        <v>9</v>
      </c>
      <c r="E40" s="54"/>
      <c r="F40" s="8"/>
      <c r="G40" s="8"/>
      <c r="H40" s="8"/>
      <c r="I40" s="8"/>
      <c r="J40" s="8"/>
      <c r="K40" s="9" t="s">
        <v>1</v>
      </c>
      <c r="L40" s="39" t="s">
        <v>144</v>
      </c>
      <c r="M40" s="10"/>
      <c r="N40" s="11"/>
      <c r="O40" s="11"/>
      <c r="P40" s="36" t="e">
        <f t="shared" si="0"/>
        <v>#DIV/0!</v>
      </c>
      <c r="Q40" s="57">
        <v>5.5E-2</v>
      </c>
      <c r="R40" s="58">
        <f t="shared" si="1"/>
        <v>0</v>
      </c>
      <c r="S40" s="83">
        <f t="shared" si="2"/>
        <v>0</v>
      </c>
      <c r="T40" s="90">
        <v>1</v>
      </c>
      <c r="U40" s="91">
        <f t="shared" si="3"/>
        <v>0</v>
      </c>
    </row>
    <row r="41" spans="1:21" s="6" customFormat="1" ht="25.5" customHeight="1" x14ac:dyDescent="0.25">
      <c r="A41" s="7" t="s">
        <v>223</v>
      </c>
      <c r="B41" s="41" t="s">
        <v>92</v>
      </c>
      <c r="C41" s="23" t="s">
        <v>80</v>
      </c>
      <c r="D41" s="64" t="s">
        <v>9</v>
      </c>
      <c r="E41" s="54"/>
      <c r="F41" s="8"/>
      <c r="G41" s="8"/>
      <c r="H41" s="8"/>
      <c r="I41" s="8"/>
      <c r="J41" s="8"/>
      <c r="K41" s="9" t="s">
        <v>1</v>
      </c>
      <c r="L41" s="39" t="s">
        <v>144</v>
      </c>
      <c r="M41" s="10"/>
      <c r="N41" s="11"/>
      <c r="O41" s="11"/>
      <c r="P41" s="36" t="e">
        <f t="shared" si="0"/>
        <v>#DIV/0!</v>
      </c>
      <c r="Q41" s="57">
        <v>5.5E-2</v>
      </c>
      <c r="R41" s="58">
        <f t="shared" si="1"/>
        <v>0</v>
      </c>
      <c r="S41" s="83">
        <f t="shared" si="2"/>
        <v>0</v>
      </c>
      <c r="T41" s="90">
        <v>45</v>
      </c>
      <c r="U41" s="91">
        <f t="shared" si="3"/>
        <v>0</v>
      </c>
    </row>
    <row r="42" spans="1:21" s="6" customFormat="1" ht="25.5" customHeight="1" x14ac:dyDescent="0.25">
      <c r="A42" s="7" t="s">
        <v>224</v>
      </c>
      <c r="B42" s="41" t="s">
        <v>92</v>
      </c>
      <c r="C42" s="23" t="s">
        <v>83</v>
      </c>
      <c r="D42" s="64" t="s">
        <v>9</v>
      </c>
      <c r="E42" s="54"/>
      <c r="F42" s="8"/>
      <c r="G42" s="8"/>
      <c r="H42" s="8"/>
      <c r="I42" s="8"/>
      <c r="J42" s="8"/>
      <c r="K42" s="9" t="s">
        <v>1</v>
      </c>
      <c r="L42" s="39" t="s">
        <v>144</v>
      </c>
      <c r="M42" s="10"/>
      <c r="N42" s="11"/>
      <c r="O42" s="11"/>
      <c r="P42" s="36" t="e">
        <f t="shared" si="0"/>
        <v>#DIV/0!</v>
      </c>
      <c r="Q42" s="57">
        <v>5.5E-2</v>
      </c>
      <c r="R42" s="58">
        <f t="shared" si="1"/>
        <v>0</v>
      </c>
      <c r="S42" s="83">
        <f t="shared" si="2"/>
        <v>0</v>
      </c>
      <c r="T42" s="90">
        <v>70</v>
      </c>
      <c r="U42" s="91">
        <f t="shared" si="3"/>
        <v>0</v>
      </c>
    </row>
    <row r="43" spans="1:21" s="6" customFormat="1" ht="25.5" customHeight="1" x14ac:dyDescent="0.25">
      <c r="A43" s="7" t="s">
        <v>225</v>
      </c>
      <c r="B43" s="41" t="s">
        <v>92</v>
      </c>
      <c r="C43" s="23" t="s">
        <v>84</v>
      </c>
      <c r="D43" s="64" t="s">
        <v>9</v>
      </c>
      <c r="E43" s="54"/>
      <c r="F43" s="8"/>
      <c r="G43" s="8"/>
      <c r="H43" s="8"/>
      <c r="I43" s="8"/>
      <c r="J43" s="8"/>
      <c r="K43" s="9" t="s">
        <v>1</v>
      </c>
      <c r="L43" s="39" t="s">
        <v>144</v>
      </c>
      <c r="M43" s="10"/>
      <c r="N43" s="11"/>
      <c r="O43" s="11"/>
      <c r="P43" s="36" t="e">
        <f t="shared" si="0"/>
        <v>#DIV/0!</v>
      </c>
      <c r="Q43" s="57">
        <v>5.5E-2</v>
      </c>
      <c r="R43" s="58">
        <f t="shared" si="1"/>
        <v>0</v>
      </c>
      <c r="S43" s="83">
        <f t="shared" si="2"/>
        <v>0</v>
      </c>
      <c r="T43" s="90">
        <v>100</v>
      </c>
      <c r="U43" s="91">
        <f t="shared" si="3"/>
        <v>0</v>
      </c>
    </row>
    <row r="44" spans="1:21" s="6" customFormat="1" ht="25.5" customHeight="1" x14ac:dyDescent="0.25">
      <c r="A44" s="7" t="s">
        <v>226</v>
      </c>
      <c r="B44" s="41" t="s">
        <v>92</v>
      </c>
      <c r="C44" s="23" t="s">
        <v>85</v>
      </c>
      <c r="D44" s="64" t="s">
        <v>28</v>
      </c>
      <c r="E44" s="54"/>
      <c r="F44" s="8"/>
      <c r="G44" s="8"/>
      <c r="H44" s="8"/>
      <c r="I44" s="8"/>
      <c r="J44" s="8"/>
      <c r="K44" s="9" t="s">
        <v>1</v>
      </c>
      <c r="L44" s="39" t="s">
        <v>144</v>
      </c>
      <c r="M44" s="10"/>
      <c r="N44" s="11"/>
      <c r="O44" s="11"/>
      <c r="P44" s="36" t="e">
        <f t="shared" si="0"/>
        <v>#DIV/0!</v>
      </c>
      <c r="Q44" s="57">
        <v>5.5E-2</v>
      </c>
      <c r="R44" s="58">
        <f t="shared" si="1"/>
        <v>0</v>
      </c>
      <c r="S44" s="83">
        <f t="shared" si="2"/>
        <v>0</v>
      </c>
      <c r="T44" s="90">
        <v>718</v>
      </c>
      <c r="U44" s="91">
        <f t="shared" si="3"/>
        <v>0</v>
      </c>
    </row>
    <row r="45" spans="1:21" s="6" customFormat="1" ht="25.5" customHeight="1" x14ac:dyDescent="0.25">
      <c r="A45" s="7" t="s">
        <v>227</v>
      </c>
      <c r="B45" s="41" t="s">
        <v>92</v>
      </c>
      <c r="C45" s="23" t="s">
        <v>86</v>
      </c>
      <c r="D45" s="64" t="s">
        <v>29</v>
      </c>
      <c r="E45" s="54"/>
      <c r="F45" s="8"/>
      <c r="G45" s="8"/>
      <c r="H45" s="8"/>
      <c r="I45" s="8"/>
      <c r="J45" s="8"/>
      <c r="K45" s="9" t="s">
        <v>1</v>
      </c>
      <c r="L45" s="39" t="s">
        <v>144</v>
      </c>
      <c r="M45" s="10"/>
      <c r="N45" s="11"/>
      <c r="O45" s="11"/>
      <c r="P45" s="36" t="e">
        <f t="shared" si="0"/>
        <v>#DIV/0!</v>
      </c>
      <c r="Q45" s="57">
        <v>5.5E-2</v>
      </c>
      <c r="R45" s="58">
        <f t="shared" si="1"/>
        <v>0</v>
      </c>
      <c r="S45" s="83">
        <f t="shared" si="2"/>
        <v>0</v>
      </c>
      <c r="T45" s="90">
        <v>452</v>
      </c>
      <c r="U45" s="91">
        <f t="shared" si="3"/>
        <v>0</v>
      </c>
    </row>
    <row r="46" spans="1:21" s="6" customFormat="1" ht="25.5" customHeight="1" x14ac:dyDescent="0.25">
      <c r="A46" s="7" t="s">
        <v>228</v>
      </c>
      <c r="B46" s="41" t="s">
        <v>92</v>
      </c>
      <c r="C46" s="23" t="s">
        <v>88</v>
      </c>
      <c r="D46" s="64" t="s">
        <v>32</v>
      </c>
      <c r="E46" s="54"/>
      <c r="F46" s="8"/>
      <c r="G46" s="8"/>
      <c r="H46" s="8"/>
      <c r="I46" s="8"/>
      <c r="J46" s="8"/>
      <c r="K46" s="9" t="s">
        <v>1</v>
      </c>
      <c r="L46" s="39" t="s">
        <v>144</v>
      </c>
      <c r="M46" s="10"/>
      <c r="N46" s="11"/>
      <c r="O46" s="11"/>
      <c r="P46" s="36" t="e">
        <f t="shared" si="0"/>
        <v>#DIV/0!</v>
      </c>
      <c r="Q46" s="57">
        <v>5.5E-2</v>
      </c>
      <c r="R46" s="58">
        <f t="shared" si="1"/>
        <v>0</v>
      </c>
      <c r="S46" s="83">
        <f t="shared" si="2"/>
        <v>0</v>
      </c>
      <c r="T46" s="90">
        <v>30</v>
      </c>
      <c r="U46" s="91">
        <f t="shared" si="3"/>
        <v>0</v>
      </c>
    </row>
    <row r="47" spans="1:21" s="6" customFormat="1" ht="25.5" customHeight="1" x14ac:dyDescent="0.25">
      <c r="A47" s="7" t="s">
        <v>229</v>
      </c>
      <c r="B47" s="41" t="s">
        <v>92</v>
      </c>
      <c r="C47" s="23" t="s">
        <v>87</v>
      </c>
      <c r="D47" s="64" t="s">
        <v>33</v>
      </c>
      <c r="E47" s="54"/>
      <c r="F47" s="8"/>
      <c r="G47" s="8"/>
      <c r="H47" s="8"/>
      <c r="I47" s="8"/>
      <c r="J47" s="8"/>
      <c r="K47" s="9" t="s">
        <v>1</v>
      </c>
      <c r="L47" s="39" t="s">
        <v>144</v>
      </c>
      <c r="M47" s="10"/>
      <c r="N47" s="11"/>
      <c r="O47" s="11"/>
      <c r="P47" s="36" t="e">
        <f t="shared" si="0"/>
        <v>#DIV/0!</v>
      </c>
      <c r="Q47" s="57">
        <v>5.5E-2</v>
      </c>
      <c r="R47" s="58">
        <f t="shared" si="1"/>
        <v>0</v>
      </c>
      <c r="S47" s="83">
        <f t="shared" si="2"/>
        <v>0</v>
      </c>
      <c r="T47" s="90">
        <v>754</v>
      </c>
      <c r="U47" s="91">
        <f t="shared" si="3"/>
        <v>0</v>
      </c>
    </row>
    <row r="48" spans="1:21" s="6" customFormat="1" ht="25.5" customHeight="1" x14ac:dyDescent="0.25">
      <c r="A48" s="7" t="s">
        <v>230</v>
      </c>
      <c r="B48" s="41" t="s">
        <v>92</v>
      </c>
      <c r="C48" s="24" t="s">
        <v>124</v>
      </c>
      <c r="D48" s="64" t="s">
        <v>33</v>
      </c>
      <c r="E48" s="54" t="s">
        <v>152</v>
      </c>
      <c r="F48" s="8"/>
      <c r="G48" s="8"/>
      <c r="H48" s="8"/>
      <c r="I48" s="8"/>
      <c r="J48" s="8"/>
      <c r="K48" s="9" t="s">
        <v>1</v>
      </c>
      <c r="L48" s="39" t="s">
        <v>144</v>
      </c>
      <c r="M48" s="10"/>
      <c r="N48" s="11"/>
      <c r="O48" s="11"/>
      <c r="P48" s="36" t="e">
        <f t="shared" si="0"/>
        <v>#DIV/0!</v>
      </c>
      <c r="Q48" s="57">
        <v>5.5E-2</v>
      </c>
      <c r="R48" s="58">
        <f t="shared" si="1"/>
        <v>0</v>
      </c>
      <c r="S48" s="83">
        <f t="shared" si="2"/>
        <v>0</v>
      </c>
      <c r="T48" s="90">
        <v>1</v>
      </c>
      <c r="U48" s="91">
        <f t="shared" si="3"/>
        <v>0</v>
      </c>
    </row>
    <row r="49" spans="1:21" s="6" customFormat="1" ht="25.5" customHeight="1" x14ac:dyDescent="0.25">
      <c r="A49" s="7" t="s">
        <v>231</v>
      </c>
      <c r="B49" s="65" t="s">
        <v>93</v>
      </c>
      <c r="C49" s="66" t="s">
        <v>169</v>
      </c>
      <c r="D49" s="74" t="s">
        <v>170</v>
      </c>
      <c r="E49" s="73"/>
      <c r="F49" s="67"/>
      <c r="G49" s="67"/>
      <c r="H49" s="67"/>
      <c r="I49" s="67"/>
      <c r="J49" s="67"/>
      <c r="K49" s="68" t="s">
        <v>1</v>
      </c>
      <c r="L49" s="39" t="s">
        <v>144</v>
      </c>
      <c r="M49" s="10"/>
      <c r="N49" s="11"/>
      <c r="O49" s="11"/>
      <c r="P49" s="36" t="e">
        <f t="shared" si="0"/>
        <v>#DIV/0!</v>
      </c>
      <c r="Q49" s="57">
        <v>5.5E-2</v>
      </c>
      <c r="R49" s="58">
        <f t="shared" si="1"/>
        <v>0</v>
      </c>
      <c r="S49" s="83">
        <f t="shared" si="2"/>
        <v>0</v>
      </c>
      <c r="T49" s="90">
        <v>1</v>
      </c>
      <c r="U49" s="91">
        <f t="shared" si="3"/>
        <v>0</v>
      </c>
    </row>
    <row r="50" spans="1:21" s="6" customFormat="1" ht="25.5" customHeight="1" x14ac:dyDescent="0.25">
      <c r="A50" s="7" t="s">
        <v>232</v>
      </c>
      <c r="B50" s="41" t="s">
        <v>92</v>
      </c>
      <c r="C50" s="23" t="s">
        <v>72</v>
      </c>
      <c r="D50" s="64" t="s">
        <v>34</v>
      </c>
      <c r="E50" s="54"/>
      <c r="F50" s="8"/>
      <c r="G50" s="8"/>
      <c r="H50" s="8"/>
      <c r="I50" s="8"/>
      <c r="J50" s="8"/>
      <c r="K50" s="9" t="s">
        <v>35</v>
      </c>
      <c r="L50" s="39" t="s">
        <v>144</v>
      </c>
      <c r="M50" s="10"/>
      <c r="N50" s="11"/>
      <c r="O50" s="11"/>
      <c r="P50" s="36" t="e">
        <f t="shared" si="0"/>
        <v>#DIV/0!</v>
      </c>
      <c r="Q50" s="57">
        <v>5.5E-2</v>
      </c>
      <c r="R50" s="58">
        <f t="shared" si="1"/>
        <v>0</v>
      </c>
      <c r="S50" s="83">
        <f t="shared" si="2"/>
        <v>0</v>
      </c>
      <c r="T50" s="90">
        <v>257</v>
      </c>
      <c r="U50" s="91">
        <f t="shared" si="3"/>
        <v>0</v>
      </c>
    </row>
    <row r="51" spans="1:21" s="6" customFormat="1" ht="25.5" customHeight="1" x14ac:dyDescent="0.25">
      <c r="A51" s="7" t="s">
        <v>233</v>
      </c>
      <c r="B51" s="41" t="s">
        <v>92</v>
      </c>
      <c r="C51" s="23" t="s">
        <v>70</v>
      </c>
      <c r="D51" s="64" t="s">
        <v>116</v>
      </c>
      <c r="E51" s="54"/>
      <c r="F51" s="8"/>
      <c r="G51" s="8"/>
      <c r="H51" s="8"/>
      <c r="I51" s="8"/>
      <c r="J51" s="8"/>
      <c r="K51" s="9" t="s">
        <v>0</v>
      </c>
      <c r="L51" s="39" t="s">
        <v>144</v>
      </c>
      <c r="M51" s="10"/>
      <c r="N51" s="11"/>
      <c r="O51" s="11"/>
      <c r="P51" s="36" t="e">
        <f t="shared" si="0"/>
        <v>#DIV/0!</v>
      </c>
      <c r="Q51" s="57">
        <v>5.5E-2</v>
      </c>
      <c r="R51" s="58">
        <f t="shared" si="1"/>
        <v>0</v>
      </c>
      <c r="S51" s="83">
        <f t="shared" si="2"/>
        <v>0</v>
      </c>
      <c r="T51" s="90">
        <v>7500</v>
      </c>
      <c r="U51" s="91">
        <f t="shared" si="3"/>
        <v>0</v>
      </c>
    </row>
    <row r="52" spans="1:21" s="6" customFormat="1" ht="25.5" customHeight="1" x14ac:dyDescent="0.25">
      <c r="A52" s="7" t="s">
        <v>234</v>
      </c>
      <c r="B52" s="41" t="s">
        <v>92</v>
      </c>
      <c r="C52" s="23" t="s">
        <v>67</v>
      </c>
      <c r="D52" s="64" t="s">
        <v>37</v>
      </c>
      <c r="E52" s="54"/>
      <c r="F52" s="8"/>
      <c r="G52" s="8"/>
      <c r="H52" s="8"/>
      <c r="I52" s="8"/>
      <c r="J52" s="8"/>
      <c r="K52" s="9" t="s">
        <v>1</v>
      </c>
      <c r="L52" s="39" t="s">
        <v>144</v>
      </c>
      <c r="M52" s="10"/>
      <c r="N52" s="11"/>
      <c r="O52" s="11"/>
      <c r="P52" s="36" t="e">
        <f t="shared" si="0"/>
        <v>#DIV/0!</v>
      </c>
      <c r="Q52" s="57">
        <v>5.5E-2</v>
      </c>
      <c r="R52" s="58">
        <f t="shared" si="1"/>
        <v>0</v>
      </c>
      <c r="S52" s="83">
        <f t="shared" si="2"/>
        <v>0</v>
      </c>
      <c r="T52" s="90">
        <v>5548</v>
      </c>
      <c r="U52" s="91">
        <f t="shared" si="3"/>
        <v>0</v>
      </c>
    </row>
    <row r="53" spans="1:21" s="6" customFormat="1" ht="25.5" customHeight="1" x14ac:dyDescent="0.25">
      <c r="A53" s="7" t="s">
        <v>235</v>
      </c>
      <c r="B53" s="41" t="s">
        <v>92</v>
      </c>
      <c r="C53" s="23" t="s">
        <v>66</v>
      </c>
      <c r="D53" s="64" t="s">
        <v>38</v>
      </c>
      <c r="E53" s="54"/>
      <c r="F53" s="8"/>
      <c r="G53" s="8"/>
      <c r="H53" s="8"/>
      <c r="I53" s="8"/>
      <c r="J53" s="8"/>
      <c r="K53" s="9" t="s">
        <v>1</v>
      </c>
      <c r="L53" s="39" t="s">
        <v>144</v>
      </c>
      <c r="M53" s="10"/>
      <c r="N53" s="11"/>
      <c r="O53" s="11"/>
      <c r="P53" s="36" t="e">
        <f t="shared" si="0"/>
        <v>#DIV/0!</v>
      </c>
      <c r="Q53" s="57">
        <v>5.5E-2</v>
      </c>
      <c r="R53" s="58">
        <f t="shared" si="1"/>
        <v>0</v>
      </c>
      <c r="S53" s="83">
        <f t="shared" si="2"/>
        <v>0</v>
      </c>
      <c r="T53" s="90">
        <v>816</v>
      </c>
      <c r="U53" s="91">
        <f t="shared" si="3"/>
        <v>0</v>
      </c>
    </row>
    <row r="54" spans="1:21" s="6" customFormat="1" ht="25.5" customHeight="1" x14ac:dyDescent="0.25">
      <c r="A54" s="7" t="s">
        <v>236</v>
      </c>
      <c r="B54" s="65" t="s">
        <v>93</v>
      </c>
      <c r="C54" s="66" t="s">
        <v>158</v>
      </c>
      <c r="D54" s="74" t="s">
        <v>159</v>
      </c>
      <c r="E54" s="73"/>
      <c r="F54" s="67"/>
      <c r="G54" s="67"/>
      <c r="H54" s="67"/>
      <c r="I54" s="67"/>
      <c r="J54" s="67"/>
      <c r="K54" s="68" t="s">
        <v>1</v>
      </c>
      <c r="L54" s="69" t="s">
        <v>144</v>
      </c>
      <c r="M54" s="70"/>
      <c r="N54" s="71"/>
      <c r="O54" s="42"/>
      <c r="P54" s="43"/>
      <c r="Q54" s="72">
        <v>5.5E-2</v>
      </c>
      <c r="R54" s="60">
        <f t="shared" si="1"/>
        <v>0</v>
      </c>
      <c r="S54" s="84">
        <f t="shared" si="2"/>
        <v>0</v>
      </c>
      <c r="T54" s="92"/>
      <c r="U54" s="93"/>
    </row>
    <row r="55" spans="1:21" s="6" customFormat="1" ht="25.5" customHeight="1" x14ac:dyDescent="0.25">
      <c r="A55" s="7" t="s">
        <v>237</v>
      </c>
      <c r="B55" s="41" t="s">
        <v>93</v>
      </c>
      <c r="C55" s="23" t="s">
        <v>39</v>
      </c>
      <c r="D55" s="64" t="s">
        <v>177</v>
      </c>
      <c r="E55" s="54"/>
      <c r="F55" s="8"/>
      <c r="G55" s="8"/>
      <c r="H55" s="8"/>
      <c r="I55" s="8"/>
      <c r="J55" s="8"/>
      <c r="K55" s="9" t="s">
        <v>1</v>
      </c>
      <c r="L55" s="39" t="s">
        <v>144</v>
      </c>
      <c r="M55" s="13"/>
      <c r="N55" s="14"/>
      <c r="O55" s="14"/>
      <c r="P55" s="36" t="e">
        <f t="shared" si="0"/>
        <v>#DIV/0!</v>
      </c>
      <c r="Q55" s="57">
        <v>5.5E-2</v>
      </c>
      <c r="R55" s="58">
        <f t="shared" si="1"/>
        <v>0</v>
      </c>
      <c r="S55" s="83">
        <f t="shared" si="2"/>
        <v>0</v>
      </c>
      <c r="T55" s="94">
        <v>53</v>
      </c>
      <c r="U55" s="91">
        <f>SUM(T55*R55)</f>
        <v>0</v>
      </c>
    </row>
    <row r="56" spans="1:21" s="6" customFormat="1" ht="25.5" customHeight="1" x14ac:dyDescent="0.25">
      <c r="A56" s="7" t="s">
        <v>238</v>
      </c>
      <c r="B56" s="41" t="s">
        <v>93</v>
      </c>
      <c r="C56" s="23" t="s">
        <v>42</v>
      </c>
      <c r="D56" s="64" t="s">
        <v>5</v>
      </c>
      <c r="E56" s="54"/>
      <c r="F56" s="8"/>
      <c r="G56" s="8"/>
      <c r="H56" s="8"/>
      <c r="I56" s="8"/>
      <c r="J56" s="8"/>
      <c r="K56" s="9" t="s">
        <v>6</v>
      </c>
      <c r="L56" s="39" t="s">
        <v>144</v>
      </c>
      <c r="M56" s="13"/>
      <c r="N56" s="14"/>
      <c r="O56" s="14"/>
      <c r="P56" s="36" t="e">
        <f t="shared" si="0"/>
        <v>#DIV/0!</v>
      </c>
      <c r="Q56" s="57">
        <v>5.5E-2</v>
      </c>
      <c r="R56" s="58">
        <f t="shared" si="1"/>
        <v>0</v>
      </c>
      <c r="S56" s="83">
        <f t="shared" si="2"/>
        <v>0</v>
      </c>
      <c r="T56" s="94">
        <v>847</v>
      </c>
      <c r="U56" s="91">
        <f t="shared" ref="U56:U57" si="4">SUM(T56*R56)</f>
        <v>0</v>
      </c>
    </row>
    <row r="57" spans="1:21" s="6" customFormat="1" ht="25.5" customHeight="1" x14ac:dyDescent="0.25">
      <c r="A57" s="7" t="s">
        <v>239</v>
      </c>
      <c r="B57" s="41" t="s">
        <v>93</v>
      </c>
      <c r="C57" s="23" t="s">
        <v>43</v>
      </c>
      <c r="D57" s="64" t="s">
        <v>7</v>
      </c>
      <c r="E57" s="54" t="s">
        <v>178</v>
      </c>
      <c r="F57" s="8"/>
      <c r="G57" s="8"/>
      <c r="H57" s="8"/>
      <c r="I57" s="8"/>
      <c r="J57" s="8"/>
      <c r="K57" s="9" t="s">
        <v>1</v>
      </c>
      <c r="L57" s="39" t="s">
        <v>144</v>
      </c>
      <c r="M57" s="13"/>
      <c r="N57" s="14"/>
      <c r="O57" s="14"/>
      <c r="P57" s="36" t="e">
        <f t="shared" si="0"/>
        <v>#DIV/0!</v>
      </c>
      <c r="Q57" s="57">
        <v>5.5E-2</v>
      </c>
      <c r="R57" s="58">
        <f t="shared" si="1"/>
        <v>0</v>
      </c>
      <c r="S57" s="83">
        <f t="shared" si="2"/>
        <v>0</v>
      </c>
      <c r="T57" s="94">
        <v>4536</v>
      </c>
      <c r="U57" s="91">
        <f t="shared" si="4"/>
        <v>0</v>
      </c>
    </row>
    <row r="58" spans="1:21" s="6" customFormat="1" ht="25.5" customHeight="1" x14ac:dyDescent="0.25">
      <c r="A58" s="7" t="s">
        <v>240</v>
      </c>
      <c r="B58" s="65" t="s">
        <v>93</v>
      </c>
      <c r="C58" s="66" t="s">
        <v>160</v>
      </c>
      <c r="D58" s="74" t="s">
        <v>161</v>
      </c>
      <c r="E58" s="73"/>
      <c r="F58" s="67"/>
      <c r="G58" s="67"/>
      <c r="H58" s="67"/>
      <c r="I58" s="67"/>
      <c r="J58" s="67"/>
      <c r="K58" s="68" t="s">
        <v>1</v>
      </c>
      <c r="L58" s="69" t="s">
        <v>144</v>
      </c>
      <c r="M58" s="70"/>
      <c r="N58" s="71"/>
      <c r="O58" s="42"/>
      <c r="P58" s="43"/>
      <c r="Q58" s="72">
        <v>5.5E-2</v>
      </c>
      <c r="R58" s="60">
        <f t="shared" si="1"/>
        <v>0</v>
      </c>
      <c r="S58" s="84">
        <f t="shared" si="2"/>
        <v>0</v>
      </c>
      <c r="T58" s="92"/>
      <c r="U58" s="93"/>
    </row>
    <row r="59" spans="1:21" s="6" customFormat="1" ht="25.5" customHeight="1" x14ac:dyDescent="0.25">
      <c r="A59" s="7" t="s">
        <v>241</v>
      </c>
      <c r="B59" s="41" t="s">
        <v>93</v>
      </c>
      <c r="C59" s="23" t="s">
        <v>55</v>
      </c>
      <c r="D59" s="64" t="s">
        <v>15</v>
      </c>
      <c r="E59" s="54"/>
      <c r="F59" s="8"/>
      <c r="G59" s="8"/>
      <c r="H59" s="8"/>
      <c r="I59" s="8"/>
      <c r="J59" s="8"/>
      <c r="K59" s="9" t="s">
        <v>1</v>
      </c>
      <c r="L59" s="39" t="s">
        <v>144</v>
      </c>
      <c r="M59" s="13"/>
      <c r="N59" s="14"/>
      <c r="O59" s="14"/>
      <c r="P59" s="36" t="e">
        <f t="shared" si="0"/>
        <v>#DIV/0!</v>
      </c>
      <c r="Q59" s="57">
        <v>5.5E-2</v>
      </c>
      <c r="R59" s="58">
        <f t="shared" si="1"/>
        <v>0</v>
      </c>
      <c r="S59" s="83">
        <f t="shared" si="2"/>
        <v>0</v>
      </c>
      <c r="T59" s="94">
        <v>249</v>
      </c>
      <c r="U59" s="91">
        <f>SUM(T59*R59)</f>
        <v>0</v>
      </c>
    </row>
    <row r="60" spans="1:21" s="6" customFormat="1" ht="25.5" customHeight="1" x14ac:dyDescent="0.25">
      <c r="A60" s="7" t="s">
        <v>242</v>
      </c>
      <c r="B60" s="41" t="s">
        <v>93</v>
      </c>
      <c r="C60" s="23" t="s">
        <v>126</v>
      </c>
      <c r="D60" s="64" t="s">
        <v>16</v>
      </c>
      <c r="E60" s="54"/>
      <c r="F60" s="8"/>
      <c r="G60" s="8"/>
      <c r="H60" s="8"/>
      <c r="I60" s="8"/>
      <c r="J60" s="8"/>
      <c r="K60" s="9" t="s">
        <v>1</v>
      </c>
      <c r="L60" s="39" t="s">
        <v>144</v>
      </c>
      <c r="M60" s="13"/>
      <c r="N60" s="14"/>
      <c r="O60" s="14"/>
      <c r="P60" s="36" t="e">
        <f t="shared" si="0"/>
        <v>#DIV/0!</v>
      </c>
      <c r="Q60" s="57">
        <v>5.5E-2</v>
      </c>
      <c r="R60" s="58">
        <f t="shared" si="1"/>
        <v>0</v>
      </c>
      <c r="S60" s="83">
        <f t="shared" si="2"/>
        <v>0</v>
      </c>
      <c r="T60" s="94">
        <v>6</v>
      </c>
      <c r="U60" s="91">
        <f t="shared" ref="U60:U62" si="5">SUM(T60*R60)</f>
        <v>0</v>
      </c>
    </row>
    <row r="61" spans="1:21" s="6" customFormat="1" ht="25.5" customHeight="1" x14ac:dyDescent="0.25">
      <c r="A61" s="7" t="s">
        <v>243</v>
      </c>
      <c r="B61" s="41" t="s">
        <v>93</v>
      </c>
      <c r="C61" s="23" t="s">
        <v>56</v>
      </c>
      <c r="D61" s="64" t="s">
        <v>4</v>
      </c>
      <c r="E61" s="54"/>
      <c r="F61" s="8"/>
      <c r="G61" s="8"/>
      <c r="H61" s="8"/>
      <c r="I61" s="8"/>
      <c r="J61" s="8"/>
      <c r="K61" s="9" t="s">
        <v>2</v>
      </c>
      <c r="L61" s="39" t="s">
        <v>144</v>
      </c>
      <c r="M61" s="13"/>
      <c r="N61" s="14"/>
      <c r="O61" s="14"/>
      <c r="P61" s="36" t="e">
        <f t="shared" si="0"/>
        <v>#DIV/0!</v>
      </c>
      <c r="Q61" s="57">
        <v>5.5E-2</v>
      </c>
      <c r="R61" s="58">
        <f t="shared" si="1"/>
        <v>0</v>
      </c>
      <c r="S61" s="83">
        <f t="shared" si="2"/>
        <v>0</v>
      </c>
      <c r="T61" s="94">
        <v>7</v>
      </c>
      <c r="U61" s="91">
        <f t="shared" si="5"/>
        <v>0</v>
      </c>
    </row>
    <row r="62" spans="1:21" s="6" customFormat="1" ht="25.5" customHeight="1" x14ac:dyDescent="0.25">
      <c r="A62" s="7" t="s">
        <v>244</v>
      </c>
      <c r="B62" s="41" t="s">
        <v>93</v>
      </c>
      <c r="C62" s="23" t="s">
        <v>57</v>
      </c>
      <c r="D62" s="64" t="s">
        <v>17</v>
      </c>
      <c r="E62" s="54"/>
      <c r="F62" s="8"/>
      <c r="G62" s="8"/>
      <c r="H62" s="8"/>
      <c r="I62" s="8"/>
      <c r="J62" s="8"/>
      <c r="K62" s="9" t="s">
        <v>1</v>
      </c>
      <c r="L62" s="39" t="s">
        <v>144</v>
      </c>
      <c r="M62" s="13"/>
      <c r="N62" s="14"/>
      <c r="O62" s="14"/>
      <c r="P62" s="36" t="e">
        <f t="shared" si="0"/>
        <v>#DIV/0!</v>
      </c>
      <c r="Q62" s="57">
        <v>5.5E-2</v>
      </c>
      <c r="R62" s="58">
        <f t="shared" si="1"/>
        <v>0</v>
      </c>
      <c r="S62" s="83">
        <f t="shared" si="2"/>
        <v>0</v>
      </c>
      <c r="T62" s="94">
        <v>1303</v>
      </c>
      <c r="U62" s="91">
        <f t="shared" si="5"/>
        <v>0</v>
      </c>
    </row>
    <row r="63" spans="1:21" s="6" customFormat="1" ht="25.5" customHeight="1" x14ac:dyDescent="0.25">
      <c r="A63" s="7" t="s">
        <v>245</v>
      </c>
      <c r="B63" s="65" t="s">
        <v>93</v>
      </c>
      <c r="C63" s="66" t="s">
        <v>162</v>
      </c>
      <c r="D63" s="74" t="s">
        <v>163</v>
      </c>
      <c r="E63" s="73"/>
      <c r="F63" s="67"/>
      <c r="G63" s="67"/>
      <c r="H63" s="67"/>
      <c r="I63" s="67"/>
      <c r="J63" s="67"/>
      <c r="K63" s="68" t="s">
        <v>1</v>
      </c>
      <c r="L63" s="69" t="s">
        <v>144</v>
      </c>
      <c r="M63" s="70"/>
      <c r="N63" s="71"/>
      <c r="O63" s="42"/>
      <c r="P63" s="43"/>
      <c r="Q63" s="72">
        <v>5.5E-2</v>
      </c>
      <c r="R63" s="60">
        <f t="shared" si="1"/>
        <v>0</v>
      </c>
      <c r="S63" s="84">
        <f t="shared" si="2"/>
        <v>0</v>
      </c>
      <c r="T63" s="92"/>
      <c r="U63" s="93"/>
    </row>
    <row r="64" spans="1:21" s="6" customFormat="1" ht="25.5" customHeight="1" x14ac:dyDescent="0.25">
      <c r="A64" s="7" t="s">
        <v>246</v>
      </c>
      <c r="B64" s="41" t="s">
        <v>93</v>
      </c>
      <c r="C64" s="23" t="s">
        <v>73</v>
      </c>
      <c r="D64" s="64" t="s">
        <v>21</v>
      </c>
      <c r="E64" s="54"/>
      <c r="F64" s="8"/>
      <c r="G64" s="8"/>
      <c r="H64" s="8"/>
      <c r="I64" s="8"/>
      <c r="J64" s="8"/>
      <c r="K64" s="9" t="s">
        <v>6</v>
      </c>
      <c r="L64" s="39" t="s">
        <v>144</v>
      </c>
      <c r="M64" s="13"/>
      <c r="N64" s="14"/>
      <c r="O64" s="14"/>
      <c r="P64" s="36" t="e">
        <f t="shared" si="0"/>
        <v>#DIV/0!</v>
      </c>
      <c r="Q64" s="57">
        <v>5.5E-2</v>
      </c>
      <c r="R64" s="58">
        <f t="shared" si="1"/>
        <v>0</v>
      </c>
      <c r="S64" s="83">
        <f t="shared" si="2"/>
        <v>0</v>
      </c>
      <c r="T64" s="94">
        <v>2800</v>
      </c>
      <c r="U64" s="91">
        <f>SUM(T64*R64)</f>
        <v>0</v>
      </c>
    </row>
    <row r="65" spans="1:21" s="6" customFormat="1" ht="25.5" customHeight="1" x14ac:dyDescent="0.25">
      <c r="A65" s="7" t="s">
        <v>247</v>
      </c>
      <c r="B65" s="41" t="s">
        <v>93</v>
      </c>
      <c r="C65" s="23" t="s">
        <v>73</v>
      </c>
      <c r="D65" s="64" t="s">
        <v>21</v>
      </c>
      <c r="E65" s="80" t="s">
        <v>287</v>
      </c>
      <c r="F65" s="8"/>
      <c r="G65" s="8"/>
      <c r="H65" s="8"/>
      <c r="I65" s="8"/>
      <c r="J65" s="8"/>
      <c r="K65" s="9" t="s">
        <v>6</v>
      </c>
      <c r="L65" s="39" t="s">
        <v>144</v>
      </c>
      <c r="M65" s="13"/>
      <c r="N65" s="14"/>
      <c r="O65" s="14"/>
      <c r="P65" s="36" t="e">
        <f t="shared" si="0"/>
        <v>#DIV/0!</v>
      </c>
      <c r="Q65" s="57">
        <v>1.0549999999999999</v>
      </c>
      <c r="R65" s="58">
        <f t="shared" si="1"/>
        <v>0</v>
      </c>
      <c r="S65" s="83">
        <f t="shared" si="2"/>
        <v>0</v>
      </c>
      <c r="T65" s="94">
        <v>4000</v>
      </c>
      <c r="U65" s="91">
        <f>SUM(T65*R65)</f>
        <v>0</v>
      </c>
    </row>
    <row r="66" spans="1:21" s="6" customFormat="1" ht="25.5" customHeight="1" x14ac:dyDescent="0.25">
      <c r="A66" s="7" t="s">
        <v>248</v>
      </c>
      <c r="B66" s="65" t="s">
        <v>93</v>
      </c>
      <c r="C66" s="66" t="s">
        <v>164</v>
      </c>
      <c r="D66" s="74" t="s">
        <v>165</v>
      </c>
      <c r="E66" s="73" t="s">
        <v>287</v>
      </c>
      <c r="F66" s="67"/>
      <c r="G66" s="67"/>
      <c r="H66" s="67"/>
      <c r="I66" s="67"/>
      <c r="J66" s="67"/>
      <c r="K66" s="68" t="s">
        <v>1</v>
      </c>
      <c r="L66" s="69" t="s">
        <v>144</v>
      </c>
      <c r="M66" s="70"/>
      <c r="N66" s="71"/>
      <c r="O66" s="42"/>
      <c r="P66" s="43"/>
      <c r="Q66" s="72">
        <v>5.5E-2</v>
      </c>
      <c r="R66" s="60">
        <f t="shared" si="1"/>
        <v>0</v>
      </c>
      <c r="S66" s="84">
        <f t="shared" si="2"/>
        <v>0</v>
      </c>
      <c r="T66" s="92"/>
      <c r="U66" s="93"/>
    </row>
    <row r="67" spans="1:21" s="6" customFormat="1" ht="25.5" customHeight="1" x14ac:dyDescent="0.25">
      <c r="A67" s="7" t="s">
        <v>249</v>
      </c>
      <c r="B67" s="65" t="s">
        <v>93</v>
      </c>
      <c r="C67" s="66" t="s">
        <v>166</v>
      </c>
      <c r="D67" s="74" t="s">
        <v>167</v>
      </c>
      <c r="E67" s="73"/>
      <c r="F67" s="67"/>
      <c r="G67" s="67"/>
      <c r="H67" s="67"/>
      <c r="I67" s="67"/>
      <c r="J67" s="67"/>
      <c r="K67" s="68" t="s">
        <v>1</v>
      </c>
      <c r="L67" s="69" t="s">
        <v>144</v>
      </c>
      <c r="M67" s="70"/>
      <c r="N67" s="71"/>
      <c r="O67" s="42"/>
      <c r="P67" s="43"/>
      <c r="Q67" s="72">
        <v>5.5E-2</v>
      </c>
      <c r="R67" s="60">
        <f t="shared" si="1"/>
        <v>0</v>
      </c>
      <c r="S67" s="84">
        <f t="shared" si="2"/>
        <v>0</v>
      </c>
      <c r="T67" s="92"/>
      <c r="U67" s="93"/>
    </row>
    <row r="68" spans="1:21" s="6" customFormat="1" ht="25.5" customHeight="1" x14ac:dyDescent="0.25">
      <c r="A68" s="7" t="s">
        <v>250</v>
      </c>
      <c r="B68" s="41" t="s">
        <v>93</v>
      </c>
      <c r="C68" s="23" t="s">
        <v>78</v>
      </c>
      <c r="D68" s="64" t="s">
        <v>24</v>
      </c>
      <c r="E68" s="54"/>
      <c r="F68" s="8"/>
      <c r="G68" s="8"/>
      <c r="H68" s="8"/>
      <c r="I68" s="8"/>
      <c r="J68" s="8"/>
      <c r="K68" s="9" t="s">
        <v>1</v>
      </c>
      <c r="L68" s="39" t="s">
        <v>144</v>
      </c>
      <c r="M68" s="13"/>
      <c r="N68" s="14"/>
      <c r="O68" s="14"/>
      <c r="P68" s="36" t="e">
        <f t="shared" si="0"/>
        <v>#DIV/0!</v>
      </c>
      <c r="Q68" s="57">
        <v>5.5E-2</v>
      </c>
      <c r="R68" s="58">
        <f t="shared" si="1"/>
        <v>0</v>
      </c>
      <c r="S68" s="83">
        <f t="shared" si="2"/>
        <v>0</v>
      </c>
      <c r="T68" s="94">
        <v>1130</v>
      </c>
      <c r="U68" s="91">
        <f>SUM(T68*R68)</f>
        <v>0</v>
      </c>
    </row>
    <row r="69" spans="1:21" s="6" customFormat="1" ht="25.5" customHeight="1" x14ac:dyDescent="0.25">
      <c r="A69" s="7" t="s">
        <v>251</v>
      </c>
      <c r="B69" s="99" t="s">
        <v>93</v>
      </c>
      <c r="C69" s="100" t="s">
        <v>79</v>
      </c>
      <c r="D69" s="101" t="s">
        <v>25</v>
      </c>
      <c r="E69" s="102"/>
      <c r="F69" s="103"/>
      <c r="G69" s="103"/>
      <c r="H69" s="103"/>
      <c r="I69" s="103"/>
      <c r="J69" s="103"/>
      <c r="K69" s="104" t="s">
        <v>1</v>
      </c>
      <c r="L69" s="39" t="s">
        <v>144</v>
      </c>
      <c r="M69" s="105"/>
      <c r="N69" s="106"/>
      <c r="O69" s="42"/>
      <c r="P69" s="43" t="e">
        <f t="shared" si="0"/>
        <v>#DIV/0!</v>
      </c>
      <c r="Q69" s="107">
        <v>5.5E-2</v>
      </c>
      <c r="R69" s="60">
        <f t="shared" si="1"/>
        <v>0</v>
      </c>
      <c r="S69" s="84">
        <f t="shared" si="2"/>
        <v>0</v>
      </c>
      <c r="T69" s="108"/>
      <c r="U69" s="93"/>
    </row>
    <row r="70" spans="1:21" s="6" customFormat="1" ht="25.5" customHeight="1" x14ac:dyDescent="0.25">
      <c r="A70" s="7" t="s">
        <v>252</v>
      </c>
      <c r="B70" s="65" t="s">
        <v>93</v>
      </c>
      <c r="C70" s="66" t="s">
        <v>168</v>
      </c>
      <c r="D70" s="74" t="s">
        <v>167</v>
      </c>
      <c r="E70" s="73" t="s">
        <v>287</v>
      </c>
      <c r="F70" s="67"/>
      <c r="G70" s="67"/>
      <c r="H70" s="67"/>
      <c r="I70" s="67"/>
      <c r="J70" s="67"/>
      <c r="K70" s="68" t="s">
        <v>1</v>
      </c>
      <c r="L70" s="69" t="s">
        <v>144</v>
      </c>
      <c r="M70" s="70"/>
      <c r="N70" s="71"/>
      <c r="O70" s="42"/>
      <c r="P70" s="43"/>
      <c r="Q70" s="72">
        <v>5.5E-2</v>
      </c>
      <c r="R70" s="60">
        <f t="shared" si="1"/>
        <v>0</v>
      </c>
      <c r="S70" s="84">
        <f t="shared" si="2"/>
        <v>0</v>
      </c>
      <c r="T70" s="92"/>
      <c r="U70" s="93"/>
    </row>
    <row r="71" spans="1:21" s="6" customFormat="1" ht="25.5" customHeight="1" x14ac:dyDescent="0.25">
      <c r="A71" s="7" t="s">
        <v>253</v>
      </c>
      <c r="B71" s="41" t="s">
        <v>93</v>
      </c>
      <c r="C71" s="23" t="s">
        <v>82</v>
      </c>
      <c r="D71" s="64" t="s">
        <v>27</v>
      </c>
      <c r="E71" s="54"/>
      <c r="F71" s="8"/>
      <c r="G71" s="8"/>
      <c r="H71" s="8"/>
      <c r="I71" s="8"/>
      <c r="J71" s="8"/>
      <c r="K71" s="9" t="s">
        <v>1</v>
      </c>
      <c r="L71" s="39" t="s">
        <v>144</v>
      </c>
      <c r="M71" s="13"/>
      <c r="N71" s="14"/>
      <c r="O71" s="14"/>
      <c r="P71" s="36" t="e">
        <f t="shared" si="0"/>
        <v>#DIV/0!</v>
      </c>
      <c r="Q71" s="57">
        <v>5.5E-2</v>
      </c>
      <c r="R71" s="58">
        <f t="shared" si="1"/>
        <v>0</v>
      </c>
      <c r="S71" s="83">
        <f t="shared" si="2"/>
        <v>0</v>
      </c>
      <c r="T71" s="94">
        <v>26</v>
      </c>
      <c r="U71" s="91">
        <f>SUM(T71*R71)</f>
        <v>0</v>
      </c>
    </row>
    <row r="72" spans="1:21" s="6" customFormat="1" ht="25.5" customHeight="1" x14ac:dyDescent="0.25">
      <c r="A72" s="7" t="s">
        <v>254</v>
      </c>
      <c r="B72" s="41" t="s">
        <v>93</v>
      </c>
      <c r="C72" s="23" t="s">
        <v>184</v>
      </c>
      <c r="D72" s="64" t="s">
        <v>188</v>
      </c>
      <c r="E72" s="54"/>
      <c r="F72" s="8"/>
      <c r="G72" s="8"/>
      <c r="H72" s="8"/>
      <c r="I72" s="8"/>
      <c r="J72" s="8"/>
      <c r="K72" s="9" t="s">
        <v>1</v>
      </c>
      <c r="L72" s="39" t="s">
        <v>144</v>
      </c>
      <c r="M72" s="13"/>
      <c r="N72" s="14"/>
      <c r="O72" s="14"/>
      <c r="P72" s="36" t="e">
        <f t="shared" si="0"/>
        <v>#DIV/0!</v>
      </c>
      <c r="Q72" s="57">
        <v>5.5E-2</v>
      </c>
      <c r="R72" s="58">
        <f t="shared" si="1"/>
        <v>0</v>
      </c>
      <c r="S72" s="83">
        <f t="shared" si="2"/>
        <v>0</v>
      </c>
      <c r="T72" s="94">
        <v>79</v>
      </c>
      <c r="U72" s="91">
        <f t="shared" ref="U72:U77" si="6">SUM(T72*R72)</f>
        <v>0</v>
      </c>
    </row>
    <row r="73" spans="1:21" s="6" customFormat="1" ht="25.5" customHeight="1" x14ac:dyDescent="0.25">
      <c r="A73" s="7" t="s">
        <v>255</v>
      </c>
      <c r="B73" s="41" t="s">
        <v>93</v>
      </c>
      <c r="C73" s="23" t="s">
        <v>179</v>
      </c>
      <c r="D73" s="64" t="s">
        <v>187</v>
      </c>
      <c r="E73" s="54"/>
      <c r="F73" s="8"/>
      <c r="G73" s="8"/>
      <c r="H73" s="8"/>
      <c r="I73" s="8"/>
      <c r="J73" s="8"/>
      <c r="K73" s="9" t="s">
        <v>1</v>
      </c>
      <c r="L73" s="39" t="s">
        <v>144</v>
      </c>
      <c r="M73" s="13"/>
      <c r="N73" s="14"/>
      <c r="O73" s="14"/>
      <c r="P73" s="36" t="e">
        <f t="shared" si="0"/>
        <v>#DIV/0!</v>
      </c>
      <c r="Q73" s="57">
        <v>5.5E-2</v>
      </c>
      <c r="R73" s="58">
        <f t="shared" si="1"/>
        <v>0</v>
      </c>
      <c r="S73" s="83">
        <f t="shared" si="2"/>
        <v>0</v>
      </c>
      <c r="T73" s="94">
        <v>2055</v>
      </c>
      <c r="U73" s="91">
        <f t="shared" si="6"/>
        <v>0</v>
      </c>
    </row>
    <row r="74" spans="1:21" s="6" customFormat="1" ht="25.5" customHeight="1" x14ac:dyDescent="0.25">
      <c r="A74" s="7" t="s">
        <v>256</v>
      </c>
      <c r="B74" s="41" t="s">
        <v>93</v>
      </c>
      <c r="C74" s="24" t="s">
        <v>180</v>
      </c>
      <c r="D74" s="64" t="s">
        <v>187</v>
      </c>
      <c r="E74" s="54" t="s">
        <v>152</v>
      </c>
      <c r="F74" s="8"/>
      <c r="G74" s="8"/>
      <c r="H74" s="8"/>
      <c r="I74" s="8"/>
      <c r="J74" s="8"/>
      <c r="K74" s="9" t="s">
        <v>1</v>
      </c>
      <c r="L74" s="39" t="s">
        <v>144</v>
      </c>
      <c r="M74" s="13"/>
      <c r="N74" s="14"/>
      <c r="O74" s="14"/>
      <c r="P74" s="36" t="e">
        <f t="shared" si="0"/>
        <v>#DIV/0!</v>
      </c>
      <c r="Q74" s="57">
        <v>5.5E-2</v>
      </c>
      <c r="R74" s="58">
        <f t="shared" si="1"/>
        <v>0</v>
      </c>
      <c r="S74" s="83">
        <f t="shared" si="2"/>
        <v>0</v>
      </c>
      <c r="T74" s="94">
        <v>1</v>
      </c>
      <c r="U74" s="91">
        <f t="shared" si="6"/>
        <v>0</v>
      </c>
    </row>
    <row r="75" spans="1:21" s="6" customFormat="1" ht="25.5" customHeight="1" x14ac:dyDescent="0.25">
      <c r="A75" s="7" t="s">
        <v>257</v>
      </c>
      <c r="B75" s="41" t="s">
        <v>93</v>
      </c>
      <c r="C75" s="23" t="s">
        <v>181</v>
      </c>
      <c r="D75" s="64" t="s">
        <v>187</v>
      </c>
      <c r="E75" s="54"/>
      <c r="F75" s="8"/>
      <c r="G75" s="8"/>
      <c r="H75" s="8"/>
      <c r="I75" s="8"/>
      <c r="J75" s="8"/>
      <c r="K75" s="9" t="s">
        <v>1</v>
      </c>
      <c r="L75" s="39" t="s">
        <v>144</v>
      </c>
      <c r="M75" s="13"/>
      <c r="N75" s="14"/>
      <c r="O75" s="14"/>
      <c r="P75" s="36" t="e">
        <f t="shared" si="0"/>
        <v>#DIV/0!</v>
      </c>
      <c r="Q75" s="57">
        <v>5.5E-2</v>
      </c>
      <c r="R75" s="58">
        <f t="shared" si="1"/>
        <v>0</v>
      </c>
      <c r="S75" s="83">
        <f t="shared" si="2"/>
        <v>0</v>
      </c>
      <c r="T75" s="94">
        <v>40</v>
      </c>
      <c r="U75" s="91">
        <f t="shared" si="6"/>
        <v>0</v>
      </c>
    </row>
    <row r="76" spans="1:21" s="6" customFormat="1" ht="25.5" customHeight="1" x14ac:dyDescent="0.25">
      <c r="A76" s="7" t="s">
        <v>258</v>
      </c>
      <c r="B76" s="41" t="s">
        <v>93</v>
      </c>
      <c r="C76" s="23" t="s">
        <v>182</v>
      </c>
      <c r="D76" s="64" t="s">
        <v>187</v>
      </c>
      <c r="E76" s="54"/>
      <c r="F76" s="8"/>
      <c r="G76" s="8"/>
      <c r="H76" s="8"/>
      <c r="I76" s="8"/>
      <c r="J76" s="8"/>
      <c r="K76" s="9" t="s">
        <v>1</v>
      </c>
      <c r="L76" s="39" t="s">
        <v>144</v>
      </c>
      <c r="M76" s="13"/>
      <c r="N76" s="14"/>
      <c r="O76" s="14"/>
      <c r="P76" s="36" t="e">
        <f t="shared" si="0"/>
        <v>#DIV/0!</v>
      </c>
      <c r="Q76" s="57">
        <v>5.5E-2</v>
      </c>
      <c r="R76" s="58">
        <f t="shared" si="1"/>
        <v>0</v>
      </c>
      <c r="S76" s="83">
        <f t="shared" si="2"/>
        <v>0</v>
      </c>
      <c r="T76" s="94">
        <v>300</v>
      </c>
      <c r="U76" s="91">
        <f t="shared" si="6"/>
        <v>0</v>
      </c>
    </row>
    <row r="77" spans="1:21" s="6" customFormat="1" ht="25.5" customHeight="1" x14ac:dyDescent="0.25">
      <c r="A77" s="7" t="s">
        <v>259</v>
      </c>
      <c r="B77" s="41" t="s">
        <v>93</v>
      </c>
      <c r="C77" s="23" t="s">
        <v>30</v>
      </c>
      <c r="D77" s="64" t="s">
        <v>31</v>
      </c>
      <c r="E77" s="54"/>
      <c r="F77" s="8"/>
      <c r="G77" s="8"/>
      <c r="H77" s="8"/>
      <c r="I77" s="8"/>
      <c r="J77" s="8"/>
      <c r="K77" s="9" t="s">
        <v>1</v>
      </c>
      <c r="L77" s="39" t="s">
        <v>144</v>
      </c>
      <c r="M77" s="13"/>
      <c r="N77" s="14"/>
      <c r="O77" s="14"/>
      <c r="P77" s="36" t="e">
        <f t="shared" si="0"/>
        <v>#DIV/0!</v>
      </c>
      <c r="Q77" s="57">
        <v>5.5E-2</v>
      </c>
      <c r="R77" s="58">
        <f t="shared" si="1"/>
        <v>0</v>
      </c>
      <c r="S77" s="83">
        <f t="shared" si="2"/>
        <v>0</v>
      </c>
      <c r="T77" s="94">
        <v>395</v>
      </c>
      <c r="U77" s="91">
        <f t="shared" si="6"/>
        <v>0</v>
      </c>
    </row>
    <row r="78" spans="1:21" s="6" customFormat="1" ht="25.5" customHeight="1" x14ac:dyDescent="0.25">
      <c r="A78" s="7" t="s">
        <v>260</v>
      </c>
      <c r="B78" s="65" t="s">
        <v>93</v>
      </c>
      <c r="C78" s="66" t="s">
        <v>171</v>
      </c>
      <c r="D78" s="74" t="s">
        <v>172</v>
      </c>
      <c r="E78" s="73"/>
      <c r="F78" s="67"/>
      <c r="G78" s="67"/>
      <c r="H78" s="67"/>
      <c r="I78" s="67"/>
      <c r="J78" s="67"/>
      <c r="K78" s="68" t="s">
        <v>1</v>
      </c>
      <c r="L78" s="69"/>
      <c r="M78" s="70"/>
      <c r="N78" s="71"/>
      <c r="O78" s="42"/>
      <c r="P78" s="43"/>
      <c r="Q78" s="72">
        <v>5.5E-2</v>
      </c>
      <c r="R78" s="60">
        <f t="shared" si="1"/>
        <v>0</v>
      </c>
      <c r="S78" s="84">
        <f t="shared" si="2"/>
        <v>0</v>
      </c>
      <c r="T78" s="92"/>
      <c r="U78" s="93"/>
    </row>
    <row r="79" spans="1:21" s="6" customFormat="1" ht="25.5" customHeight="1" x14ac:dyDescent="0.25">
      <c r="A79" s="7" t="s">
        <v>261</v>
      </c>
      <c r="B79" s="65" t="s">
        <v>93</v>
      </c>
      <c r="C79" s="66" t="s">
        <v>173</v>
      </c>
      <c r="D79" s="74" t="s">
        <v>12</v>
      </c>
      <c r="E79" s="73"/>
      <c r="F79" s="67"/>
      <c r="G79" s="67"/>
      <c r="H79" s="67"/>
      <c r="I79" s="67"/>
      <c r="J79" s="67"/>
      <c r="K79" s="68" t="s">
        <v>1</v>
      </c>
      <c r="L79" s="69"/>
      <c r="M79" s="70"/>
      <c r="N79" s="71"/>
      <c r="O79" s="42"/>
      <c r="P79" s="43"/>
      <c r="Q79" s="72">
        <v>5.5E-2</v>
      </c>
      <c r="R79" s="60">
        <f t="shared" si="1"/>
        <v>0</v>
      </c>
      <c r="S79" s="84">
        <f t="shared" si="2"/>
        <v>0</v>
      </c>
      <c r="T79" s="92"/>
      <c r="U79" s="93"/>
    </row>
    <row r="80" spans="1:21" s="6" customFormat="1" ht="25.5" customHeight="1" x14ac:dyDescent="0.25">
      <c r="A80" s="7" t="s">
        <v>262</v>
      </c>
      <c r="B80" s="65" t="s">
        <v>93</v>
      </c>
      <c r="C80" s="66" t="s">
        <v>174</v>
      </c>
      <c r="D80" s="74" t="s">
        <v>175</v>
      </c>
      <c r="E80" s="73"/>
      <c r="F80" s="67"/>
      <c r="G80" s="67"/>
      <c r="H80" s="67"/>
      <c r="I80" s="67"/>
      <c r="J80" s="67"/>
      <c r="K80" s="68" t="s">
        <v>1</v>
      </c>
      <c r="L80" s="69"/>
      <c r="M80" s="70"/>
      <c r="N80" s="71"/>
      <c r="O80" s="42"/>
      <c r="P80" s="43"/>
      <c r="Q80" s="72">
        <v>5.5E-2</v>
      </c>
      <c r="R80" s="60">
        <f t="shared" si="1"/>
        <v>0</v>
      </c>
      <c r="S80" s="84">
        <f t="shared" si="2"/>
        <v>0</v>
      </c>
      <c r="T80" s="92"/>
      <c r="U80" s="93"/>
    </row>
    <row r="81" spans="1:21" ht="25.5" customHeight="1" x14ac:dyDescent="0.25">
      <c r="A81" s="7" t="s">
        <v>263</v>
      </c>
      <c r="B81" s="16" t="s">
        <v>119</v>
      </c>
      <c r="C81" s="18" t="s">
        <v>100</v>
      </c>
      <c r="D81" s="31"/>
      <c r="E81" s="32"/>
      <c r="F81" s="31"/>
      <c r="G81" s="31"/>
      <c r="H81" s="31"/>
      <c r="I81" s="31"/>
      <c r="J81" s="31"/>
      <c r="K81" s="32" t="s">
        <v>1</v>
      </c>
      <c r="L81" s="40" t="s">
        <v>149</v>
      </c>
      <c r="M81" s="32" t="s">
        <v>157</v>
      </c>
      <c r="N81" s="61"/>
      <c r="O81" s="37"/>
      <c r="P81" s="62"/>
      <c r="Q81" s="57">
        <v>5.5E-2</v>
      </c>
      <c r="R81" s="58">
        <f t="shared" si="1"/>
        <v>0</v>
      </c>
      <c r="S81" s="83">
        <f t="shared" si="2"/>
        <v>0</v>
      </c>
      <c r="T81" s="94">
        <v>27</v>
      </c>
      <c r="U81" s="91">
        <f>SUM(T81*R81)</f>
        <v>0</v>
      </c>
    </row>
    <row r="82" spans="1:21" ht="25.5" customHeight="1" x14ac:dyDescent="0.25">
      <c r="A82" s="7" t="s">
        <v>264</v>
      </c>
      <c r="B82" s="16" t="s">
        <v>119</v>
      </c>
      <c r="C82" s="18" t="s">
        <v>101</v>
      </c>
      <c r="D82" s="31"/>
      <c r="E82" s="32"/>
      <c r="F82" s="31"/>
      <c r="G82" s="31"/>
      <c r="H82" s="31"/>
      <c r="I82" s="31"/>
      <c r="J82" s="31"/>
      <c r="K82" s="32" t="s">
        <v>1</v>
      </c>
      <c r="L82" s="40" t="s">
        <v>149</v>
      </c>
      <c r="M82" s="32" t="s">
        <v>157</v>
      </c>
      <c r="N82" s="61"/>
      <c r="O82" s="37"/>
      <c r="P82" s="62"/>
      <c r="Q82" s="57">
        <v>5.5E-2</v>
      </c>
      <c r="R82" s="58">
        <f t="shared" si="1"/>
        <v>0</v>
      </c>
      <c r="S82" s="83">
        <f t="shared" si="2"/>
        <v>0</v>
      </c>
      <c r="T82" s="94">
        <v>220</v>
      </c>
      <c r="U82" s="91">
        <f t="shared" ref="U82:U104" si="7">SUM(T82*R82)</f>
        <v>0</v>
      </c>
    </row>
    <row r="83" spans="1:21" ht="25.5" customHeight="1" x14ac:dyDescent="0.25">
      <c r="A83" s="7" t="s">
        <v>265</v>
      </c>
      <c r="B83" s="16" t="s">
        <v>119</v>
      </c>
      <c r="C83" s="18" t="s">
        <v>98</v>
      </c>
      <c r="D83" s="31"/>
      <c r="E83" s="32"/>
      <c r="F83" s="31"/>
      <c r="G83" s="31"/>
      <c r="H83" s="31"/>
      <c r="I83" s="31"/>
      <c r="J83" s="31"/>
      <c r="K83" s="32" t="s">
        <v>1</v>
      </c>
      <c r="L83" s="40" t="s">
        <v>149</v>
      </c>
      <c r="M83" s="32" t="s">
        <v>157</v>
      </c>
      <c r="N83" s="61"/>
      <c r="O83" s="37"/>
      <c r="P83" s="62"/>
      <c r="Q83" s="57">
        <v>5.5E-2</v>
      </c>
      <c r="R83" s="58">
        <f t="shared" ref="R83:R104" si="8">O83</f>
        <v>0</v>
      </c>
      <c r="S83" s="83">
        <f t="shared" ref="S83:S104" si="9">R83*(1+Q83)</f>
        <v>0</v>
      </c>
      <c r="T83" s="94">
        <v>1</v>
      </c>
      <c r="U83" s="91">
        <f t="shared" si="7"/>
        <v>0</v>
      </c>
    </row>
    <row r="84" spans="1:21" ht="25.5" customHeight="1" x14ac:dyDescent="0.25">
      <c r="A84" s="7" t="s">
        <v>266</v>
      </c>
      <c r="B84" s="16" t="s">
        <v>119</v>
      </c>
      <c r="C84" s="18" t="s">
        <v>99</v>
      </c>
      <c r="D84" s="31"/>
      <c r="E84" s="32"/>
      <c r="F84" s="31"/>
      <c r="G84" s="31"/>
      <c r="H84" s="31"/>
      <c r="I84" s="31"/>
      <c r="J84" s="31"/>
      <c r="K84" s="32" t="s">
        <v>1</v>
      </c>
      <c r="L84" s="40" t="s">
        <v>149</v>
      </c>
      <c r="M84" s="32" t="s">
        <v>157</v>
      </c>
      <c r="N84" s="61"/>
      <c r="O84" s="37"/>
      <c r="P84" s="62"/>
      <c r="Q84" s="57">
        <v>5.5E-2</v>
      </c>
      <c r="R84" s="58">
        <f t="shared" si="8"/>
        <v>0</v>
      </c>
      <c r="S84" s="83">
        <f t="shared" si="9"/>
        <v>0</v>
      </c>
      <c r="T84" s="94">
        <v>733</v>
      </c>
      <c r="U84" s="91">
        <f t="shared" si="7"/>
        <v>0</v>
      </c>
    </row>
    <row r="85" spans="1:21" ht="25.5" customHeight="1" x14ac:dyDescent="0.25">
      <c r="A85" s="7" t="s">
        <v>267</v>
      </c>
      <c r="B85" s="16" t="s">
        <v>119</v>
      </c>
      <c r="C85" s="21" t="s">
        <v>107</v>
      </c>
      <c r="D85" s="31"/>
      <c r="E85" s="32" t="s">
        <v>152</v>
      </c>
      <c r="F85" s="31"/>
      <c r="G85" s="31"/>
      <c r="H85" s="31"/>
      <c r="I85" s="31"/>
      <c r="J85" s="31"/>
      <c r="K85" s="32" t="s">
        <v>1</v>
      </c>
      <c r="L85" s="40" t="s">
        <v>149</v>
      </c>
      <c r="M85" s="32" t="s">
        <v>157</v>
      </c>
      <c r="N85" s="61"/>
      <c r="O85" s="37"/>
      <c r="P85" s="62"/>
      <c r="Q85" s="57">
        <v>5.5E-2</v>
      </c>
      <c r="R85" s="58">
        <f t="shared" si="8"/>
        <v>0</v>
      </c>
      <c r="S85" s="83">
        <f t="shared" si="9"/>
        <v>0</v>
      </c>
      <c r="T85" s="94">
        <v>16</v>
      </c>
      <c r="U85" s="91">
        <f t="shared" si="7"/>
        <v>0</v>
      </c>
    </row>
    <row r="86" spans="1:21" ht="25.5" customHeight="1" x14ac:dyDescent="0.25">
      <c r="A86" s="7" t="s">
        <v>268</v>
      </c>
      <c r="B86" s="16" t="s">
        <v>119</v>
      </c>
      <c r="C86" s="19" t="s">
        <v>111</v>
      </c>
      <c r="D86" s="31"/>
      <c r="E86" s="32"/>
      <c r="F86" s="31"/>
      <c r="G86" s="31"/>
      <c r="H86" s="31"/>
      <c r="I86" s="31"/>
      <c r="J86" s="31"/>
      <c r="K86" s="32" t="s">
        <v>1</v>
      </c>
      <c r="L86" s="40" t="s">
        <v>149</v>
      </c>
      <c r="M86" s="32" t="s">
        <v>157</v>
      </c>
      <c r="N86" s="61"/>
      <c r="O86" s="37"/>
      <c r="P86" s="62"/>
      <c r="Q86" s="57">
        <v>5.5E-2</v>
      </c>
      <c r="R86" s="58">
        <f t="shared" si="8"/>
        <v>0</v>
      </c>
      <c r="S86" s="83">
        <f t="shared" si="9"/>
        <v>0</v>
      </c>
      <c r="T86" s="94">
        <v>25</v>
      </c>
      <c r="U86" s="91">
        <f t="shared" si="7"/>
        <v>0</v>
      </c>
    </row>
    <row r="87" spans="1:21" ht="25.5" customHeight="1" x14ac:dyDescent="0.25">
      <c r="A87" s="7" t="s">
        <v>269</v>
      </c>
      <c r="B87" s="16" t="s">
        <v>119</v>
      </c>
      <c r="C87" s="18" t="s">
        <v>109</v>
      </c>
      <c r="D87" s="31"/>
      <c r="E87" s="32"/>
      <c r="F87" s="31"/>
      <c r="G87" s="31"/>
      <c r="H87" s="31"/>
      <c r="I87" s="31"/>
      <c r="J87" s="31"/>
      <c r="K87" s="32" t="s">
        <v>1</v>
      </c>
      <c r="L87" s="40" t="s">
        <v>149</v>
      </c>
      <c r="M87" s="32" t="s">
        <v>157</v>
      </c>
      <c r="N87" s="61"/>
      <c r="O87" s="37"/>
      <c r="P87" s="62"/>
      <c r="Q87" s="57">
        <v>5.5E-2</v>
      </c>
      <c r="R87" s="58">
        <f t="shared" si="8"/>
        <v>0</v>
      </c>
      <c r="S87" s="83">
        <f t="shared" si="9"/>
        <v>0</v>
      </c>
      <c r="T87" s="94">
        <v>480</v>
      </c>
      <c r="U87" s="91">
        <f t="shared" si="7"/>
        <v>0</v>
      </c>
    </row>
    <row r="88" spans="1:21" ht="25.5" customHeight="1" x14ac:dyDescent="0.25">
      <c r="A88" s="7" t="s">
        <v>270</v>
      </c>
      <c r="B88" s="16" t="s">
        <v>119</v>
      </c>
      <c r="C88" s="18" t="s">
        <v>110</v>
      </c>
      <c r="D88" s="31"/>
      <c r="E88" s="32"/>
      <c r="F88" s="31"/>
      <c r="G88" s="31"/>
      <c r="H88" s="31"/>
      <c r="I88" s="31"/>
      <c r="J88" s="31"/>
      <c r="K88" s="32" t="s">
        <v>1</v>
      </c>
      <c r="L88" s="40" t="s">
        <v>149</v>
      </c>
      <c r="M88" s="32" t="s">
        <v>157</v>
      </c>
      <c r="N88" s="61"/>
      <c r="O88" s="37"/>
      <c r="P88" s="62"/>
      <c r="Q88" s="57">
        <v>5.5E-2</v>
      </c>
      <c r="R88" s="58">
        <f t="shared" si="8"/>
        <v>0</v>
      </c>
      <c r="S88" s="83">
        <f t="shared" si="9"/>
        <v>0</v>
      </c>
      <c r="T88" s="94">
        <v>17</v>
      </c>
      <c r="U88" s="91">
        <f t="shared" si="7"/>
        <v>0</v>
      </c>
    </row>
    <row r="89" spans="1:21" ht="25.5" customHeight="1" x14ac:dyDescent="0.25">
      <c r="A89" s="7" t="s">
        <v>271</v>
      </c>
      <c r="B89" s="16" t="s">
        <v>119</v>
      </c>
      <c r="C89" s="18" t="s">
        <v>108</v>
      </c>
      <c r="D89" s="31"/>
      <c r="E89" s="32"/>
      <c r="F89" s="31"/>
      <c r="G89" s="31"/>
      <c r="H89" s="31"/>
      <c r="I89" s="31"/>
      <c r="J89" s="31"/>
      <c r="K89" s="32" t="s">
        <v>1</v>
      </c>
      <c r="L89" s="40" t="s">
        <v>149</v>
      </c>
      <c r="M89" s="32" t="s">
        <v>157</v>
      </c>
      <c r="N89" s="61"/>
      <c r="O89" s="37"/>
      <c r="P89" s="62"/>
      <c r="Q89" s="57">
        <v>5.5E-2</v>
      </c>
      <c r="R89" s="58">
        <f t="shared" si="8"/>
        <v>0</v>
      </c>
      <c r="S89" s="83">
        <f t="shared" si="9"/>
        <v>0</v>
      </c>
      <c r="T89" s="94">
        <v>328</v>
      </c>
      <c r="U89" s="91">
        <f t="shared" si="7"/>
        <v>0</v>
      </c>
    </row>
    <row r="90" spans="1:21" ht="25.5" customHeight="1" x14ac:dyDescent="0.25">
      <c r="A90" s="7" t="s">
        <v>272</v>
      </c>
      <c r="B90" s="16" t="s">
        <v>119</v>
      </c>
      <c r="C90" s="18" t="s">
        <v>106</v>
      </c>
      <c r="D90" s="31"/>
      <c r="E90" s="32"/>
      <c r="F90" s="31"/>
      <c r="G90" s="31"/>
      <c r="H90" s="31"/>
      <c r="I90" s="31"/>
      <c r="J90" s="31"/>
      <c r="K90" s="32" t="s">
        <v>1</v>
      </c>
      <c r="L90" s="40" t="s">
        <v>149</v>
      </c>
      <c r="M90" s="32" t="s">
        <v>157</v>
      </c>
      <c r="N90" s="61"/>
      <c r="O90" s="37"/>
      <c r="P90" s="62"/>
      <c r="Q90" s="57">
        <v>5.5E-2</v>
      </c>
      <c r="R90" s="58">
        <f t="shared" si="8"/>
        <v>0</v>
      </c>
      <c r="S90" s="83">
        <f t="shared" si="9"/>
        <v>0</v>
      </c>
      <c r="T90" s="94">
        <v>11</v>
      </c>
      <c r="U90" s="91">
        <f t="shared" si="7"/>
        <v>0</v>
      </c>
    </row>
    <row r="91" spans="1:21" ht="25.5" customHeight="1" x14ac:dyDescent="0.25">
      <c r="A91" s="7" t="s">
        <v>273</v>
      </c>
      <c r="B91" s="16" t="s">
        <v>119</v>
      </c>
      <c r="C91" s="18" t="s">
        <v>104</v>
      </c>
      <c r="D91" s="31"/>
      <c r="E91" s="32"/>
      <c r="F91" s="31"/>
      <c r="G91" s="31"/>
      <c r="H91" s="31"/>
      <c r="I91" s="31"/>
      <c r="J91" s="31"/>
      <c r="K91" s="32" t="s">
        <v>1</v>
      </c>
      <c r="L91" s="40" t="s">
        <v>149</v>
      </c>
      <c r="M91" s="32" t="s">
        <v>157</v>
      </c>
      <c r="N91" s="61"/>
      <c r="O91" s="37"/>
      <c r="P91" s="62"/>
      <c r="Q91" s="57">
        <v>5.5E-2</v>
      </c>
      <c r="R91" s="58">
        <f t="shared" si="8"/>
        <v>0</v>
      </c>
      <c r="S91" s="83">
        <f t="shared" si="9"/>
        <v>0</v>
      </c>
      <c r="T91" s="94">
        <v>11</v>
      </c>
      <c r="U91" s="91">
        <f t="shared" si="7"/>
        <v>0</v>
      </c>
    </row>
    <row r="92" spans="1:21" ht="25.5" customHeight="1" x14ac:dyDescent="0.25">
      <c r="A92" s="7" t="s">
        <v>274</v>
      </c>
      <c r="B92" s="16" t="s">
        <v>119</v>
      </c>
      <c r="C92" s="18" t="s">
        <v>105</v>
      </c>
      <c r="D92" s="31"/>
      <c r="E92" s="32"/>
      <c r="F92" s="31"/>
      <c r="G92" s="31"/>
      <c r="H92" s="31"/>
      <c r="I92" s="31"/>
      <c r="J92" s="31"/>
      <c r="K92" s="32" t="s">
        <v>1</v>
      </c>
      <c r="L92" s="40" t="s">
        <v>149</v>
      </c>
      <c r="M92" s="32" t="s">
        <v>157</v>
      </c>
      <c r="N92" s="61"/>
      <c r="O92" s="37"/>
      <c r="P92" s="62"/>
      <c r="Q92" s="57">
        <v>5.5E-2</v>
      </c>
      <c r="R92" s="58">
        <f t="shared" si="8"/>
        <v>0</v>
      </c>
      <c r="S92" s="83">
        <f t="shared" si="9"/>
        <v>0</v>
      </c>
      <c r="T92" s="94">
        <v>43</v>
      </c>
      <c r="U92" s="91">
        <f t="shared" si="7"/>
        <v>0</v>
      </c>
    </row>
    <row r="93" spans="1:21" ht="25.5" customHeight="1" x14ac:dyDescent="0.25">
      <c r="A93" s="7" t="s">
        <v>275</v>
      </c>
      <c r="B93" s="16" t="s">
        <v>119</v>
      </c>
      <c r="C93" s="18" t="s">
        <v>127</v>
      </c>
      <c r="D93" s="31"/>
      <c r="E93" s="32"/>
      <c r="F93" s="31"/>
      <c r="G93" s="31"/>
      <c r="H93" s="31"/>
      <c r="I93" s="31"/>
      <c r="J93" s="31"/>
      <c r="K93" s="32" t="s">
        <v>1</v>
      </c>
      <c r="L93" s="40" t="s">
        <v>149</v>
      </c>
      <c r="M93" s="32" t="s">
        <v>157</v>
      </c>
      <c r="N93" s="61"/>
      <c r="O93" s="37"/>
      <c r="P93" s="62"/>
      <c r="Q93" s="57">
        <v>5.5E-2</v>
      </c>
      <c r="R93" s="58">
        <f t="shared" si="8"/>
        <v>0</v>
      </c>
      <c r="S93" s="83">
        <f t="shared" si="9"/>
        <v>0</v>
      </c>
      <c r="T93" s="94">
        <v>4</v>
      </c>
      <c r="U93" s="91">
        <f t="shared" si="7"/>
        <v>0</v>
      </c>
    </row>
    <row r="94" spans="1:21" ht="25.5" customHeight="1" x14ac:dyDescent="0.25">
      <c r="A94" s="7" t="s">
        <v>276</v>
      </c>
      <c r="B94" s="16" t="s">
        <v>119</v>
      </c>
      <c r="C94" s="18" t="s">
        <v>95</v>
      </c>
      <c r="D94" s="31"/>
      <c r="E94" s="32"/>
      <c r="F94" s="31"/>
      <c r="G94" s="31"/>
      <c r="H94" s="31"/>
      <c r="I94" s="31"/>
      <c r="J94" s="31"/>
      <c r="K94" s="32" t="s">
        <v>1</v>
      </c>
      <c r="L94" s="40" t="s">
        <v>149</v>
      </c>
      <c r="M94" s="32" t="s">
        <v>157</v>
      </c>
      <c r="N94" s="61"/>
      <c r="O94" s="37"/>
      <c r="P94" s="62"/>
      <c r="Q94" s="57">
        <v>5.5E-2</v>
      </c>
      <c r="R94" s="58">
        <f t="shared" si="8"/>
        <v>0</v>
      </c>
      <c r="S94" s="83">
        <f t="shared" si="9"/>
        <v>0</v>
      </c>
      <c r="T94" s="94">
        <v>639</v>
      </c>
      <c r="U94" s="91">
        <f t="shared" si="7"/>
        <v>0</v>
      </c>
    </row>
    <row r="95" spans="1:21" ht="25.5" customHeight="1" x14ac:dyDescent="0.25">
      <c r="A95" s="7" t="s">
        <v>277</v>
      </c>
      <c r="B95" s="16" t="s">
        <v>119</v>
      </c>
      <c r="C95" s="18" t="s">
        <v>96</v>
      </c>
      <c r="D95" s="31"/>
      <c r="E95" s="32"/>
      <c r="F95" s="31"/>
      <c r="G95" s="31"/>
      <c r="H95" s="31"/>
      <c r="I95" s="31"/>
      <c r="J95" s="31"/>
      <c r="K95" s="32" t="s">
        <v>1</v>
      </c>
      <c r="L95" s="40" t="s">
        <v>149</v>
      </c>
      <c r="M95" s="32" t="s">
        <v>157</v>
      </c>
      <c r="N95" s="61"/>
      <c r="O95" s="37"/>
      <c r="P95" s="62"/>
      <c r="Q95" s="57">
        <v>5.5E-2</v>
      </c>
      <c r="R95" s="58">
        <f t="shared" si="8"/>
        <v>0</v>
      </c>
      <c r="S95" s="83">
        <f t="shared" si="9"/>
        <v>0</v>
      </c>
      <c r="T95" s="94">
        <v>374</v>
      </c>
      <c r="U95" s="91">
        <f t="shared" si="7"/>
        <v>0</v>
      </c>
    </row>
    <row r="96" spans="1:21" ht="25.5" customHeight="1" x14ac:dyDescent="0.25">
      <c r="A96" s="7" t="s">
        <v>278</v>
      </c>
      <c r="B96" s="16" t="s">
        <v>119</v>
      </c>
      <c r="C96" s="18" t="s">
        <v>121</v>
      </c>
      <c r="D96" s="31"/>
      <c r="E96" s="32"/>
      <c r="F96" s="31"/>
      <c r="G96" s="31"/>
      <c r="H96" s="31"/>
      <c r="I96" s="31"/>
      <c r="J96" s="31"/>
      <c r="K96" s="32" t="s">
        <v>1</v>
      </c>
      <c r="L96" s="40" t="s">
        <v>149</v>
      </c>
      <c r="M96" s="32" t="s">
        <v>157</v>
      </c>
      <c r="N96" s="61"/>
      <c r="O96" s="37"/>
      <c r="P96" s="62"/>
      <c r="Q96" s="57">
        <v>5.5E-2</v>
      </c>
      <c r="R96" s="58">
        <f t="shared" si="8"/>
        <v>0</v>
      </c>
      <c r="S96" s="83">
        <f t="shared" si="9"/>
        <v>0</v>
      </c>
      <c r="T96" s="94">
        <v>30</v>
      </c>
      <c r="U96" s="91">
        <f t="shared" si="7"/>
        <v>0</v>
      </c>
    </row>
    <row r="97" spans="1:21" ht="25.5" customHeight="1" x14ac:dyDescent="0.25">
      <c r="A97" s="7" t="s">
        <v>279</v>
      </c>
      <c r="B97" s="16" t="s">
        <v>119</v>
      </c>
      <c r="C97" s="18" t="s">
        <v>97</v>
      </c>
      <c r="D97" s="31"/>
      <c r="E97" s="32"/>
      <c r="F97" s="31"/>
      <c r="G97" s="31"/>
      <c r="H97" s="31"/>
      <c r="I97" s="31"/>
      <c r="J97" s="31"/>
      <c r="K97" s="32" t="s">
        <v>1</v>
      </c>
      <c r="L97" s="40" t="s">
        <v>149</v>
      </c>
      <c r="M97" s="32" t="s">
        <v>157</v>
      </c>
      <c r="N97" s="61"/>
      <c r="O97" s="37"/>
      <c r="P97" s="62"/>
      <c r="Q97" s="57">
        <v>5.5E-2</v>
      </c>
      <c r="R97" s="58">
        <f t="shared" si="8"/>
        <v>0</v>
      </c>
      <c r="S97" s="83">
        <f t="shared" si="9"/>
        <v>0</v>
      </c>
      <c r="T97" s="94">
        <v>30</v>
      </c>
      <c r="U97" s="91">
        <f t="shared" si="7"/>
        <v>0</v>
      </c>
    </row>
    <row r="98" spans="1:21" ht="25.5" customHeight="1" x14ac:dyDescent="0.25">
      <c r="A98" s="7" t="s">
        <v>280</v>
      </c>
      <c r="B98" s="16" t="s">
        <v>119</v>
      </c>
      <c r="C98" s="18" t="s">
        <v>102</v>
      </c>
      <c r="D98" s="31"/>
      <c r="E98" s="32"/>
      <c r="F98" s="31"/>
      <c r="G98" s="31"/>
      <c r="H98" s="31"/>
      <c r="I98" s="31"/>
      <c r="J98" s="31"/>
      <c r="K98" s="32" t="s">
        <v>1</v>
      </c>
      <c r="L98" s="40" t="s">
        <v>149</v>
      </c>
      <c r="M98" s="32" t="s">
        <v>157</v>
      </c>
      <c r="N98" s="61"/>
      <c r="O98" s="37"/>
      <c r="P98" s="62"/>
      <c r="Q98" s="57">
        <v>5.5E-2</v>
      </c>
      <c r="R98" s="58">
        <f t="shared" si="8"/>
        <v>0</v>
      </c>
      <c r="S98" s="83">
        <f t="shared" si="9"/>
        <v>0</v>
      </c>
      <c r="T98" s="94">
        <v>23</v>
      </c>
      <c r="U98" s="91">
        <f t="shared" si="7"/>
        <v>0</v>
      </c>
    </row>
    <row r="99" spans="1:21" ht="25.5" customHeight="1" x14ac:dyDescent="0.25">
      <c r="A99" s="7" t="s">
        <v>281</v>
      </c>
      <c r="B99" s="16" t="s">
        <v>119</v>
      </c>
      <c r="C99" s="18" t="s">
        <v>103</v>
      </c>
      <c r="D99" s="31"/>
      <c r="E99" s="32"/>
      <c r="F99" s="31"/>
      <c r="G99" s="31"/>
      <c r="H99" s="31"/>
      <c r="I99" s="31"/>
      <c r="J99" s="31"/>
      <c r="K99" s="32" t="s">
        <v>1</v>
      </c>
      <c r="L99" s="40" t="s">
        <v>149</v>
      </c>
      <c r="M99" s="32" t="s">
        <v>157</v>
      </c>
      <c r="N99" s="61"/>
      <c r="O99" s="37"/>
      <c r="P99" s="62"/>
      <c r="Q99" s="57">
        <v>5.5E-2</v>
      </c>
      <c r="R99" s="58">
        <f t="shared" si="8"/>
        <v>0</v>
      </c>
      <c r="S99" s="83">
        <f t="shared" si="9"/>
        <v>0</v>
      </c>
      <c r="T99" s="94">
        <v>60</v>
      </c>
      <c r="U99" s="91">
        <f t="shared" si="7"/>
        <v>0</v>
      </c>
    </row>
    <row r="100" spans="1:21" ht="25.5" customHeight="1" x14ac:dyDescent="0.25">
      <c r="A100" s="7" t="s">
        <v>282</v>
      </c>
      <c r="B100" s="16" t="s">
        <v>120</v>
      </c>
      <c r="C100" s="18" t="s">
        <v>114</v>
      </c>
      <c r="D100" s="31"/>
      <c r="E100" s="32"/>
      <c r="F100" s="31"/>
      <c r="G100" s="31"/>
      <c r="H100" s="31"/>
      <c r="I100" s="31"/>
      <c r="J100" s="31"/>
      <c r="K100" s="32" t="s">
        <v>1</v>
      </c>
      <c r="L100" s="40" t="s">
        <v>149</v>
      </c>
      <c r="M100" s="32" t="s">
        <v>157</v>
      </c>
      <c r="N100" s="61"/>
      <c r="O100" s="37"/>
      <c r="P100" s="62"/>
      <c r="Q100" s="57">
        <v>5.5E-2</v>
      </c>
      <c r="R100" s="58">
        <f t="shared" si="8"/>
        <v>0</v>
      </c>
      <c r="S100" s="83">
        <f t="shared" si="9"/>
        <v>0</v>
      </c>
      <c r="T100" s="94">
        <v>1408</v>
      </c>
      <c r="U100" s="91">
        <f t="shared" si="7"/>
        <v>0</v>
      </c>
    </row>
    <row r="101" spans="1:21" ht="25.5" customHeight="1" x14ac:dyDescent="0.25">
      <c r="A101" s="7" t="s">
        <v>283</v>
      </c>
      <c r="B101" s="16" t="s">
        <v>120</v>
      </c>
      <c r="C101" s="18" t="s">
        <v>112</v>
      </c>
      <c r="D101" s="31"/>
      <c r="E101" s="32"/>
      <c r="F101" s="31"/>
      <c r="G101" s="31"/>
      <c r="H101" s="31"/>
      <c r="I101" s="31"/>
      <c r="J101" s="31"/>
      <c r="K101" s="32" t="s">
        <v>1</v>
      </c>
      <c r="L101" s="40" t="s">
        <v>149</v>
      </c>
      <c r="M101" s="32" t="s">
        <v>157</v>
      </c>
      <c r="N101" s="61"/>
      <c r="O101" s="37"/>
      <c r="P101" s="62"/>
      <c r="Q101" s="57">
        <v>5.5E-2</v>
      </c>
      <c r="R101" s="58">
        <f t="shared" si="8"/>
        <v>0</v>
      </c>
      <c r="S101" s="83">
        <f t="shared" si="9"/>
        <v>0</v>
      </c>
      <c r="T101" s="94">
        <v>1816</v>
      </c>
      <c r="U101" s="91">
        <f t="shared" si="7"/>
        <v>0</v>
      </c>
    </row>
    <row r="102" spans="1:21" ht="25.5" customHeight="1" x14ac:dyDescent="0.25">
      <c r="A102" s="7" t="s">
        <v>284</v>
      </c>
      <c r="B102" s="16" t="s">
        <v>120</v>
      </c>
      <c r="C102" s="18" t="s">
        <v>113</v>
      </c>
      <c r="D102" s="31"/>
      <c r="E102" s="32"/>
      <c r="F102" s="31"/>
      <c r="G102" s="31"/>
      <c r="H102" s="31"/>
      <c r="I102" s="31"/>
      <c r="J102" s="31"/>
      <c r="K102" s="32" t="s">
        <v>1</v>
      </c>
      <c r="L102" s="40" t="s">
        <v>149</v>
      </c>
      <c r="M102" s="32" t="s">
        <v>157</v>
      </c>
      <c r="N102" s="61"/>
      <c r="O102" s="37"/>
      <c r="P102" s="62"/>
      <c r="Q102" s="57">
        <v>5.5E-2</v>
      </c>
      <c r="R102" s="58">
        <f t="shared" si="8"/>
        <v>0</v>
      </c>
      <c r="S102" s="83">
        <f t="shared" si="9"/>
        <v>0</v>
      </c>
      <c r="T102" s="94">
        <v>1620</v>
      </c>
      <c r="U102" s="91">
        <f t="shared" si="7"/>
        <v>0</v>
      </c>
    </row>
    <row r="103" spans="1:21" ht="25.5" customHeight="1" x14ac:dyDescent="0.25">
      <c r="A103" s="7" t="s">
        <v>285</v>
      </c>
      <c r="B103" s="16" t="s">
        <v>120</v>
      </c>
      <c r="C103" s="18" t="s">
        <v>115</v>
      </c>
      <c r="D103" s="31"/>
      <c r="E103" s="32"/>
      <c r="F103" s="31"/>
      <c r="G103" s="31"/>
      <c r="H103" s="31"/>
      <c r="I103" s="31"/>
      <c r="J103" s="31"/>
      <c r="K103" s="32" t="s">
        <v>1</v>
      </c>
      <c r="L103" s="40" t="s">
        <v>149</v>
      </c>
      <c r="M103" s="32" t="s">
        <v>157</v>
      </c>
      <c r="N103" s="61"/>
      <c r="O103" s="37"/>
      <c r="P103" s="62"/>
      <c r="Q103" s="57">
        <v>5.5E-2</v>
      </c>
      <c r="R103" s="58">
        <f t="shared" si="8"/>
        <v>0</v>
      </c>
      <c r="S103" s="83">
        <f t="shared" si="9"/>
        <v>0</v>
      </c>
      <c r="T103" s="94">
        <v>6308</v>
      </c>
      <c r="U103" s="91">
        <f t="shared" si="7"/>
        <v>0</v>
      </c>
    </row>
    <row r="104" spans="1:21" ht="25.5" customHeight="1" thickBot="1" x14ac:dyDescent="0.3">
      <c r="A104" s="115" t="s">
        <v>286</v>
      </c>
      <c r="B104" s="17" t="s">
        <v>120</v>
      </c>
      <c r="C104" s="20" t="s">
        <v>118</v>
      </c>
      <c r="D104" s="33"/>
      <c r="E104" s="34"/>
      <c r="F104" s="33"/>
      <c r="G104" s="33"/>
      <c r="H104" s="33"/>
      <c r="I104" s="33"/>
      <c r="J104" s="33"/>
      <c r="K104" s="34" t="s">
        <v>1</v>
      </c>
      <c r="L104" s="75" t="s">
        <v>149</v>
      </c>
      <c r="M104" s="34" t="s">
        <v>157</v>
      </c>
      <c r="N104" s="76"/>
      <c r="O104" s="38"/>
      <c r="P104" s="77"/>
      <c r="Q104" s="78">
        <v>5.5E-2</v>
      </c>
      <c r="R104" s="79">
        <f t="shared" si="8"/>
        <v>0</v>
      </c>
      <c r="S104" s="85">
        <f t="shared" si="9"/>
        <v>0</v>
      </c>
      <c r="T104" s="95">
        <v>25</v>
      </c>
      <c r="U104" s="96">
        <f t="shared" si="7"/>
        <v>0</v>
      </c>
    </row>
    <row r="105" spans="1:21" ht="13.5" thickBot="1" x14ac:dyDescent="0.3"/>
    <row r="106" spans="1:21" ht="66" customHeight="1" thickBot="1" x14ac:dyDescent="0.3">
      <c r="T106" s="113" t="s">
        <v>288</v>
      </c>
      <c r="U106" s="114">
        <f>SUM(U7:U104)</f>
        <v>0</v>
      </c>
    </row>
  </sheetData>
  <mergeCells count="5">
    <mergeCell ref="A1:U1"/>
    <mergeCell ref="A2:U2"/>
    <mergeCell ref="A3:U3"/>
    <mergeCell ref="A4:D4"/>
    <mergeCell ref="K4:S4"/>
  </mergeCells>
  <hyperlinks>
    <hyperlink ref="M6" r:id="rId1" display="https://rnm.franceagrimer.fr/prix" xr:uid="{939ED5E3-7BF5-41B5-8787-840FAE512DEC}"/>
  </hyperlinks>
  <printOptions horizontalCentered="1" verticalCentered="1"/>
  <pageMargins left="0.70866141732283472" right="0.70866141732283472" top="0.35433070866141736" bottom="0.35433070866141736" header="0.31496062992125984" footer="0.31496062992125984"/>
  <pageSetup paperSize="8" scale="52" fitToHeight="0" orientation="landscape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1G 4G 5G-dpt 16</vt:lpstr>
      <vt:lpstr>BPU 1G 4G 5G-dpt 17-79</vt:lpstr>
      <vt:lpstr>'BPU 1G 4G 5G-dpt 16'!Impression_des_titres</vt:lpstr>
      <vt:lpstr>'BPU 1G 4G 5G-dpt 17-79'!Impression_des_titres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Scotto Di Rosato</dc:creator>
  <cp:lastModifiedBy>Anna Scotto Di Rosato</cp:lastModifiedBy>
  <cp:lastPrinted>2025-12-15T17:15:54Z</cp:lastPrinted>
  <dcterms:created xsi:type="dcterms:W3CDTF">2022-11-22T14:59:35Z</dcterms:created>
  <dcterms:modified xsi:type="dcterms:W3CDTF">2025-12-15T17:19:29Z</dcterms:modified>
</cp:coreProperties>
</file>